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0" windowWidth="12750" windowHeight="5910" tabRatio="906" activeTab="9"/>
  </bookViews>
  <sheets>
    <sheet name="2020年一般公共预算收入表" sheetId="1" r:id="rId1"/>
    <sheet name="本级收入表" sheetId="2" r:id="rId2"/>
    <sheet name="支出表" sheetId="4" r:id="rId3"/>
    <sheet name="本级支出表" sheetId="3" r:id="rId4"/>
    <sheet name="本级_经济科目" sheetId="10" r:id="rId5"/>
    <sheet name="基本支出表_功能科目" sheetId="5" r:id="rId6"/>
    <sheet name="基本_经济科目" sheetId="9" r:id="rId7"/>
    <sheet name="税收返还和转移支付表" sheetId="6" r:id="rId8"/>
    <sheet name="政府一般债务限额和余额情况表" sheetId="7" r:id="rId9"/>
    <sheet name="三公经费预算安排情况表" sheetId="8" r:id="rId10"/>
  </sheets>
  <definedNames>
    <definedName name="_xlnm.Print_Area" localSheetId="7">税收返还和转移支付表!$A$1:$P$77</definedName>
  </definedNames>
  <calcPr calcId="125725"/>
</workbook>
</file>

<file path=xl/calcChain.xml><?xml version="1.0" encoding="utf-8"?>
<calcChain xmlns="http://schemas.openxmlformats.org/spreadsheetml/2006/main">
  <c r="B7" i="8"/>
  <c r="G371" i="5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E51" i="6" l="1"/>
  <c r="F51"/>
  <c r="G51"/>
  <c r="H51"/>
  <c r="I51"/>
  <c r="J51"/>
  <c r="K51"/>
  <c r="L51"/>
  <c r="M51"/>
  <c r="N51"/>
  <c r="O51"/>
  <c r="Q51"/>
  <c r="P51"/>
  <c r="F15"/>
  <c r="G15"/>
  <c r="H15"/>
  <c r="I15"/>
  <c r="J15"/>
  <c r="K15"/>
  <c r="L15"/>
  <c r="M15"/>
  <c r="N15"/>
  <c r="O15"/>
  <c r="P15"/>
  <c r="Q15"/>
  <c r="E15"/>
  <c r="D68" l="1"/>
  <c r="D69"/>
  <c r="D70"/>
  <c r="D71"/>
  <c r="D72"/>
  <c r="D73"/>
  <c r="D74"/>
  <c r="D76"/>
  <c r="D77"/>
  <c r="D49"/>
  <c r="D50"/>
  <c r="D52"/>
  <c r="D53"/>
  <c r="D54"/>
  <c r="D55"/>
  <c r="D56"/>
  <c r="D57"/>
  <c r="D58"/>
  <c r="D59"/>
  <c r="D60"/>
  <c r="D61"/>
  <c r="D62"/>
  <c r="D63"/>
  <c r="D64"/>
  <c r="D65"/>
  <c r="D66"/>
  <c r="D67"/>
  <c r="D37"/>
  <c r="D38"/>
  <c r="D39"/>
  <c r="D40"/>
  <c r="D41"/>
  <c r="D42"/>
  <c r="D43"/>
  <c r="D44"/>
  <c r="D45"/>
  <c r="D46"/>
  <c r="D47"/>
  <c r="D48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8"/>
  <c r="D9"/>
  <c r="D10"/>
  <c r="D11"/>
  <c r="D12"/>
  <c r="D13"/>
  <c r="D14"/>
  <c r="Q75"/>
  <c r="Q7" s="1"/>
  <c r="Q8"/>
  <c r="B51" l="1"/>
  <c r="B15"/>
  <c r="B8"/>
  <c r="B7" s="1"/>
  <c r="D6" i="9"/>
  <c r="I99" i="10"/>
  <c r="D51"/>
  <c r="D6"/>
  <c r="D1275" i="3"/>
  <c r="D1274"/>
  <c r="C1273"/>
  <c r="B1273"/>
  <c r="D1273" s="1"/>
  <c r="D1272"/>
  <c r="C1271"/>
  <c r="B1271"/>
  <c r="D1271" s="1"/>
  <c r="D1270"/>
  <c r="D1269"/>
  <c r="D1268"/>
  <c r="D1267"/>
  <c r="D1266"/>
  <c r="C1266"/>
  <c r="B1266"/>
  <c r="C1265"/>
  <c r="B1265"/>
  <c r="D1264"/>
  <c r="D1263"/>
  <c r="D1262"/>
  <c r="D1261"/>
  <c r="D1260"/>
  <c r="D1259"/>
  <c r="D1258"/>
  <c r="D1257"/>
  <c r="C1257"/>
  <c r="B1257"/>
  <c r="D1256"/>
  <c r="D1255"/>
  <c r="D1254"/>
  <c r="C1253"/>
  <c r="B1253"/>
  <c r="D1253" s="1"/>
  <c r="D1252"/>
  <c r="D1251"/>
  <c r="D1250"/>
  <c r="D1249"/>
  <c r="D1248"/>
  <c r="D1247"/>
  <c r="D1246"/>
  <c r="D1245"/>
  <c r="D1244"/>
  <c r="D1243"/>
  <c r="D1242"/>
  <c r="D1241"/>
  <c r="C1240"/>
  <c r="B1240"/>
  <c r="D1239"/>
  <c r="D1238"/>
  <c r="D1237"/>
  <c r="D1236"/>
  <c r="D1235"/>
  <c r="D1234"/>
  <c r="D1233"/>
  <c r="C1232"/>
  <c r="B1232"/>
  <c r="D1232" s="1"/>
  <c r="D1231"/>
  <c r="D1230"/>
  <c r="D1229"/>
  <c r="D1228"/>
  <c r="D1227"/>
  <c r="C1226"/>
  <c r="B1226"/>
  <c r="D1226" s="1"/>
  <c r="D1225"/>
  <c r="D1224"/>
  <c r="D1223"/>
  <c r="D1222"/>
  <c r="D1221"/>
  <c r="C1220"/>
  <c r="B1220"/>
  <c r="D1220" s="1"/>
  <c r="D1219"/>
  <c r="D1218"/>
  <c r="D1217"/>
  <c r="D1216"/>
  <c r="D1215"/>
  <c r="D1214"/>
  <c r="D1213"/>
  <c r="D1212"/>
  <c r="D1211"/>
  <c r="D1210"/>
  <c r="D1209"/>
  <c r="C1208"/>
  <c r="B1208"/>
  <c r="D1206"/>
  <c r="D1205"/>
  <c r="D1204"/>
  <c r="D1203"/>
  <c r="D1202"/>
  <c r="D1201"/>
  <c r="D1200"/>
  <c r="D1199"/>
  <c r="D1198"/>
  <c r="D1197"/>
  <c r="D1196"/>
  <c r="C1195"/>
  <c r="B1195"/>
  <c r="D1195" s="1"/>
  <c r="D1194"/>
  <c r="D1193"/>
  <c r="D1192"/>
  <c r="D1191"/>
  <c r="D1190"/>
  <c r="C1189"/>
  <c r="B1189"/>
  <c r="D1188"/>
  <c r="D1187"/>
  <c r="D1186"/>
  <c r="D1185"/>
  <c r="C1184"/>
  <c r="B1184"/>
  <c r="D1184" s="1"/>
  <c r="D1183"/>
  <c r="D1182"/>
  <c r="D1181"/>
  <c r="D1180"/>
  <c r="D1179"/>
  <c r="D1178"/>
  <c r="D1177"/>
  <c r="D1176"/>
  <c r="D1175"/>
  <c r="D1174"/>
  <c r="D1173"/>
  <c r="D1172"/>
  <c r="D1171"/>
  <c r="C1170"/>
  <c r="B1170"/>
  <c r="D1170" s="1"/>
  <c r="D1169"/>
  <c r="D1168"/>
  <c r="D1167"/>
  <c r="D1166"/>
  <c r="D1165"/>
  <c r="D1164"/>
  <c r="D1163"/>
  <c r="D1162"/>
  <c r="D1161"/>
  <c r="D1160"/>
  <c r="D1159"/>
  <c r="D1158"/>
  <c r="D1157"/>
  <c r="D1156"/>
  <c r="C1155"/>
  <c r="B1155"/>
  <c r="D1153"/>
  <c r="D1152"/>
  <c r="D1151"/>
  <c r="C1150"/>
  <c r="B1150"/>
  <c r="D1150" s="1"/>
  <c r="D1149"/>
  <c r="D1148"/>
  <c r="D1147"/>
  <c r="C1146"/>
  <c r="B1146"/>
  <c r="D1146" s="1"/>
  <c r="D1145"/>
  <c r="D1144"/>
  <c r="D1143"/>
  <c r="D1142"/>
  <c r="D1141"/>
  <c r="D1140"/>
  <c r="D1139"/>
  <c r="D1138"/>
  <c r="D1137"/>
  <c r="D1136"/>
  <c r="C1135"/>
  <c r="B1135"/>
  <c r="D1133"/>
  <c r="D1132"/>
  <c r="D1131"/>
  <c r="D1130"/>
  <c r="D1129"/>
  <c r="D1128"/>
  <c r="D1127"/>
  <c r="D1126"/>
  <c r="D1125"/>
  <c r="D1124"/>
  <c r="D1123"/>
  <c r="D1122"/>
  <c r="D1121"/>
  <c r="D1120"/>
  <c r="D1119"/>
  <c r="C1118"/>
  <c r="B1118"/>
  <c r="D1118" s="1"/>
  <c r="D1117"/>
  <c r="D1116"/>
  <c r="D1115"/>
  <c r="D1114"/>
  <c r="D1113"/>
  <c r="D1112"/>
  <c r="D1111"/>
  <c r="D1110"/>
  <c r="D1109"/>
  <c r="D1108"/>
  <c r="D1107"/>
  <c r="D1106"/>
  <c r="D1105"/>
  <c r="D1104"/>
  <c r="D1103"/>
  <c r="D1102"/>
  <c r="D1101"/>
  <c r="D1100"/>
  <c r="D1099"/>
  <c r="D1098"/>
  <c r="D1097"/>
  <c r="D1096"/>
  <c r="D1095"/>
  <c r="D1094"/>
  <c r="D1093"/>
  <c r="D1092"/>
  <c r="D1091"/>
  <c r="C1091"/>
  <c r="B1091"/>
  <c r="C1090"/>
  <c r="B1090"/>
  <c r="D1090" s="1"/>
  <c r="D1089"/>
  <c r="D1088"/>
  <c r="D1087"/>
  <c r="D1086"/>
  <c r="D1085"/>
  <c r="D1084"/>
  <c r="D1083"/>
  <c r="D1082"/>
  <c r="D1081"/>
  <c r="C1080"/>
  <c r="B1080"/>
  <c r="D1080" s="1"/>
  <c r="D1079"/>
  <c r="D1078"/>
  <c r="D1077"/>
  <c r="D1076"/>
  <c r="D1075"/>
  <c r="D1074"/>
  <c r="D1073"/>
  <c r="C1073"/>
  <c r="B1073"/>
  <c r="D1072"/>
  <c r="D1071"/>
  <c r="D1070"/>
  <c r="D1069"/>
  <c r="D1068"/>
  <c r="D1067"/>
  <c r="C1066"/>
  <c r="C1065" s="1"/>
  <c r="B1066"/>
  <c r="B1065" s="1"/>
  <c r="D1065" s="1"/>
  <c r="D1064"/>
  <c r="D1063"/>
  <c r="C1062"/>
  <c r="B1062"/>
  <c r="D1062" s="1"/>
  <c r="D1061"/>
  <c r="D1060"/>
  <c r="D1059"/>
  <c r="D1058"/>
  <c r="D1057"/>
  <c r="C1056"/>
  <c r="B1056"/>
  <c r="D1056" s="1"/>
  <c r="D1055"/>
  <c r="D1054"/>
  <c r="D1053"/>
  <c r="D1052"/>
  <c r="D1051"/>
  <c r="D1050"/>
  <c r="D1049"/>
  <c r="D1048"/>
  <c r="D1047"/>
  <c r="C1046"/>
  <c r="C1045" s="1"/>
  <c r="B1046"/>
  <c r="B1045" s="1"/>
  <c r="D1044"/>
  <c r="D1043"/>
  <c r="D1042"/>
  <c r="D1041"/>
  <c r="D1040"/>
  <c r="D1039"/>
  <c r="C1039"/>
  <c r="B1039"/>
  <c r="D1038"/>
  <c r="D1037"/>
  <c r="D1036"/>
  <c r="D1035"/>
  <c r="D1034"/>
  <c r="D1033"/>
  <c r="C1032"/>
  <c r="B1032"/>
  <c r="D1032" s="1"/>
  <c r="D1031"/>
  <c r="D1030"/>
  <c r="D1029"/>
  <c r="D1028"/>
  <c r="D1027"/>
  <c r="D1026"/>
  <c r="C1025"/>
  <c r="B1025"/>
  <c r="D1025" s="1"/>
  <c r="D1024"/>
  <c r="D1023"/>
  <c r="D1022"/>
  <c r="D1021"/>
  <c r="D1020"/>
  <c r="D1019"/>
  <c r="D1018"/>
  <c r="D1017"/>
  <c r="D1016"/>
  <c r="D1015"/>
  <c r="D1014"/>
  <c r="D1013"/>
  <c r="D1012"/>
  <c r="C1011"/>
  <c r="B1011"/>
  <c r="D1010"/>
  <c r="D1009"/>
  <c r="D1008"/>
  <c r="D1007"/>
  <c r="C1006"/>
  <c r="B1006"/>
  <c r="D1005"/>
  <c r="D1004"/>
  <c r="D1003"/>
  <c r="D1002"/>
  <c r="D1001"/>
  <c r="D1000"/>
  <c r="D999"/>
  <c r="D998"/>
  <c r="D997"/>
  <c r="D996"/>
  <c r="D995"/>
  <c r="D994"/>
  <c r="D993"/>
  <c r="D992"/>
  <c r="D991"/>
  <c r="C990"/>
  <c r="B990"/>
  <c r="D990" s="1"/>
  <c r="D989"/>
  <c r="D988"/>
  <c r="D987"/>
  <c r="D986"/>
  <c r="D985"/>
  <c r="D984"/>
  <c r="D983"/>
  <c r="D982"/>
  <c r="D981"/>
  <c r="C980"/>
  <c r="C979" s="1"/>
  <c r="B980"/>
  <c r="D980" s="1"/>
  <c r="D978"/>
  <c r="D977"/>
  <c r="D976"/>
  <c r="C976"/>
  <c r="B976"/>
  <c r="D975"/>
  <c r="D974"/>
  <c r="D973"/>
  <c r="D972"/>
  <c r="C971"/>
  <c r="B971"/>
  <c r="D970"/>
  <c r="D969"/>
  <c r="D968"/>
  <c r="D967"/>
  <c r="D966"/>
  <c r="D965"/>
  <c r="D964"/>
  <c r="C964"/>
  <c r="B964"/>
  <c r="D963"/>
  <c r="D962"/>
  <c r="D961"/>
  <c r="D960"/>
  <c r="C959"/>
  <c r="B959"/>
  <c r="D959" s="1"/>
  <c r="D958"/>
  <c r="D957"/>
  <c r="D956"/>
  <c r="D955"/>
  <c r="D954"/>
  <c r="D953"/>
  <c r="D952"/>
  <c r="D951"/>
  <c r="D950"/>
  <c r="C949"/>
  <c r="B949"/>
  <c r="D949" s="1"/>
  <c r="D948"/>
  <c r="D947"/>
  <c r="D946"/>
  <c r="D945"/>
  <c r="D944"/>
  <c r="D943"/>
  <c r="D942"/>
  <c r="D941"/>
  <c r="D940"/>
  <c r="C939"/>
  <c r="B939"/>
  <c r="D938"/>
  <c r="D937"/>
  <c r="D936"/>
  <c r="D935"/>
  <c r="D934"/>
  <c r="D933"/>
  <c r="D932"/>
  <c r="D931"/>
  <c r="D930"/>
  <c r="D929"/>
  <c r="D928"/>
  <c r="D927"/>
  <c r="D926"/>
  <c r="D925"/>
  <c r="D924"/>
  <c r="D923"/>
  <c r="D922"/>
  <c r="D921"/>
  <c r="D920"/>
  <c r="D919"/>
  <c r="D918"/>
  <c r="D917"/>
  <c r="D916"/>
  <c r="C916"/>
  <c r="B916"/>
  <c r="C915"/>
  <c r="D914"/>
  <c r="D913"/>
  <c r="D912"/>
  <c r="C912"/>
  <c r="B912"/>
  <c r="D911"/>
  <c r="D910"/>
  <c r="D909"/>
  <c r="C909"/>
  <c r="B909"/>
  <c r="D908"/>
  <c r="D907"/>
  <c r="D906"/>
  <c r="D905"/>
  <c r="D904"/>
  <c r="D903"/>
  <c r="C902"/>
  <c r="B902"/>
  <c r="D902" s="1"/>
  <c r="D901"/>
  <c r="D900"/>
  <c r="D899"/>
  <c r="D898"/>
  <c r="D897"/>
  <c r="D896"/>
  <c r="C895"/>
  <c r="B895"/>
  <c r="D895" s="1"/>
  <c r="D894"/>
  <c r="D893"/>
  <c r="D892"/>
  <c r="D891"/>
  <c r="D890"/>
  <c r="D889"/>
  <c r="D888"/>
  <c r="D887"/>
  <c r="D886"/>
  <c r="D885"/>
  <c r="C884"/>
  <c r="B884"/>
  <c r="D884" s="1"/>
  <c r="D883"/>
  <c r="D882"/>
  <c r="D881"/>
  <c r="D880"/>
  <c r="D879"/>
  <c r="D878"/>
  <c r="D877"/>
  <c r="D876"/>
  <c r="D875"/>
  <c r="D874"/>
  <c r="D873"/>
  <c r="D872"/>
  <c r="D871"/>
  <c r="D870"/>
  <c r="D869"/>
  <c r="D868"/>
  <c r="D867"/>
  <c r="D866"/>
  <c r="D865"/>
  <c r="D864"/>
  <c r="D863"/>
  <c r="D862"/>
  <c r="D861"/>
  <c r="D860"/>
  <c r="D859"/>
  <c r="D858"/>
  <c r="D857"/>
  <c r="C856"/>
  <c r="B856"/>
  <c r="D855"/>
  <c r="D854"/>
  <c r="D853"/>
  <c r="D852"/>
  <c r="D851"/>
  <c r="D850"/>
  <c r="D849"/>
  <c r="D848"/>
  <c r="D847"/>
  <c r="D846"/>
  <c r="D845"/>
  <c r="D844"/>
  <c r="D843"/>
  <c r="D842"/>
  <c r="D841"/>
  <c r="D840"/>
  <c r="D839"/>
  <c r="D838"/>
  <c r="D837"/>
  <c r="D836"/>
  <c r="D835"/>
  <c r="D834"/>
  <c r="D833"/>
  <c r="D832"/>
  <c r="C831"/>
  <c r="B831"/>
  <c r="D831" s="1"/>
  <c r="D830"/>
  <c r="D829"/>
  <c r="D828"/>
  <c r="D827"/>
  <c r="D826"/>
  <c r="D825"/>
  <c r="D824"/>
  <c r="D823"/>
  <c r="D822"/>
  <c r="D821"/>
  <c r="D820"/>
  <c r="D819"/>
  <c r="D818"/>
  <c r="D817"/>
  <c r="D816"/>
  <c r="D815"/>
  <c r="D814"/>
  <c r="D813"/>
  <c r="D812"/>
  <c r="D811"/>
  <c r="D810"/>
  <c r="D809"/>
  <c r="D808"/>
  <c r="D807"/>
  <c r="D806"/>
  <c r="C805"/>
  <c r="B805"/>
  <c r="D805" s="1"/>
  <c r="D803"/>
  <c r="D802"/>
  <c r="D801"/>
  <c r="D800"/>
  <c r="D799"/>
  <c r="C798"/>
  <c r="B798"/>
  <c r="D798" s="1"/>
  <c r="D797"/>
  <c r="D796"/>
  <c r="D795"/>
  <c r="D794"/>
  <c r="D793"/>
  <c r="D792"/>
  <c r="D791"/>
  <c r="D790"/>
  <c r="D789"/>
  <c r="D788"/>
  <c r="D787"/>
  <c r="C786"/>
  <c r="B786"/>
  <c r="D784"/>
  <c r="D783"/>
  <c r="D782"/>
  <c r="D781"/>
  <c r="D780"/>
  <c r="D779"/>
  <c r="D778"/>
  <c r="D777"/>
  <c r="D776"/>
  <c r="D775"/>
  <c r="D774"/>
  <c r="D773"/>
  <c r="D772"/>
  <c r="D771"/>
  <c r="D770"/>
  <c r="C769"/>
  <c r="B769"/>
  <c r="D769" s="1"/>
  <c r="D768"/>
  <c r="D767"/>
  <c r="D766"/>
  <c r="D765"/>
  <c r="D764"/>
  <c r="D763"/>
  <c r="D762"/>
  <c r="C761"/>
  <c r="B761"/>
  <c r="D761" s="1"/>
  <c r="D760"/>
  <c r="D759"/>
  <c r="D758"/>
  <c r="D757"/>
  <c r="D756"/>
  <c r="C756"/>
  <c r="B756"/>
  <c r="D755"/>
  <c r="D754"/>
  <c r="C753"/>
  <c r="B753"/>
  <c r="D753" s="1"/>
  <c r="D752"/>
  <c r="D751"/>
  <c r="D750"/>
  <c r="D749"/>
  <c r="D748"/>
  <c r="C747"/>
  <c r="B747"/>
  <c r="D747" s="1"/>
  <c r="D746"/>
  <c r="D745"/>
  <c r="D744"/>
  <c r="D743"/>
  <c r="D742"/>
  <c r="D741"/>
  <c r="C740"/>
  <c r="B740"/>
  <c r="D740" s="1"/>
  <c r="D739"/>
  <c r="D738"/>
  <c r="D737"/>
  <c r="D736"/>
  <c r="D735"/>
  <c r="C735"/>
  <c r="B735"/>
  <c r="D734"/>
  <c r="D733"/>
  <c r="D732"/>
  <c r="D731"/>
  <c r="D730"/>
  <c r="D729"/>
  <c r="D728"/>
  <c r="C727"/>
  <c r="B727"/>
  <c r="D727" s="1"/>
  <c r="D726"/>
  <c r="D725"/>
  <c r="D724"/>
  <c r="D723"/>
  <c r="C723"/>
  <c r="B723"/>
  <c r="D722"/>
  <c r="D721"/>
  <c r="D720"/>
  <c r="D719"/>
  <c r="D718"/>
  <c r="D717"/>
  <c r="D716"/>
  <c r="D715"/>
  <c r="D714"/>
  <c r="D713"/>
  <c r="C713"/>
  <c r="B713"/>
  <c r="D711"/>
  <c r="D710"/>
  <c r="C710"/>
  <c r="B710"/>
  <c r="D709"/>
  <c r="D708"/>
  <c r="C708"/>
  <c r="B708"/>
  <c r="D707"/>
  <c r="D706"/>
  <c r="D705"/>
  <c r="D704"/>
  <c r="D703"/>
  <c r="D702"/>
  <c r="D701"/>
  <c r="D700"/>
  <c r="C699"/>
  <c r="B699"/>
  <c r="D699" s="1"/>
  <c r="D698"/>
  <c r="D697"/>
  <c r="C696"/>
  <c r="B696"/>
  <c r="D696" s="1"/>
  <c r="D695"/>
  <c r="D694"/>
  <c r="D693"/>
  <c r="C692"/>
  <c r="B692"/>
  <c r="D691"/>
  <c r="D690"/>
  <c r="D689"/>
  <c r="C688"/>
  <c r="B688"/>
  <c r="D688" s="1"/>
  <c r="D687"/>
  <c r="D686"/>
  <c r="D685"/>
  <c r="D684"/>
  <c r="C683"/>
  <c r="B683"/>
  <c r="D682"/>
  <c r="D681"/>
  <c r="D680"/>
  <c r="C679"/>
  <c r="B679"/>
  <c r="D679" s="1"/>
  <c r="D678"/>
  <c r="D677"/>
  <c r="C676"/>
  <c r="B676"/>
  <c r="D676" s="1"/>
  <c r="D675"/>
  <c r="D674"/>
  <c r="D673"/>
  <c r="D672"/>
  <c r="D671"/>
  <c r="D670"/>
  <c r="D669"/>
  <c r="D668"/>
  <c r="D667"/>
  <c r="D666"/>
  <c r="D665"/>
  <c r="D664"/>
  <c r="C664"/>
  <c r="B664"/>
  <c r="D663"/>
  <c r="D662"/>
  <c r="D661"/>
  <c r="C660"/>
  <c r="B660"/>
  <c r="D660" s="1"/>
  <c r="D659"/>
  <c r="D658"/>
  <c r="D657"/>
  <c r="D656"/>
  <c r="D655"/>
  <c r="D654"/>
  <c r="D653"/>
  <c r="D652"/>
  <c r="D651"/>
  <c r="D650"/>
  <c r="D649"/>
  <c r="D648"/>
  <c r="D647"/>
  <c r="C646"/>
  <c r="B646"/>
  <c r="D645"/>
  <c r="D644"/>
  <c r="D643"/>
  <c r="D642"/>
  <c r="C641"/>
  <c r="B641"/>
  <c r="D641" s="1"/>
  <c r="D639"/>
  <c r="D638"/>
  <c r="D637"/>
  <c r="C636"/>
  <c r="B636"/>
  <c r="D636" s="1"/>
  <c r="D635"/>
  <c r="D634"/>
  <c r="D633"/>
  <c r="D632"/>
  <c r="D631"/>
  <c r="D630"/>
  <c r="D629"/>
  <c r="C628"/>
  <c r="B628"/>
  <c r="D628" s="1"/>
  <c r="D627"/>
  <c r="D626"/>
  <c r="D625"/>
  <c r="D624"/>
  <c r="C623"/>
  <c r="B623"/>
  <c r="D623" s="1"/>
  <c r="D622"/>
  <c r="D621"/>
  <c r="D620"/>
  <c r="C619"/>
  <c r="B619"/>
  <c r="D619" s="1"/>
  <c r="D618"/>
  <c r="D617"/>
  <c r="C616"/>
  <c r="B616"/>
  <c r="D616" s="1"/>
  <c r="D615"/>
  <c r="D614"/>
  <c r="C613"/>
  <c r="B613"/>
  <c r="D613" s="1"/>
  <c r="D612"/>
  <c r="D611"/>
  <c r="C610"/>
  <c r="B610"/>
  <c r="D610" s="1"/>
  <c r="D609"/>
  <c r="D608"/>
  <c r="D607"/>
  <c r="C607"/>
  <c r="B607"/>
  <c r="D606"/>
  <c r="D605"/>
  <c r="C604"/>
  <c r="B604"/>
  <c r="D603"/>
  <c r="D602"/>
  <c r="D601"/>
  <c r="D600"/>
  <c r="C599"/>
  <c r="B599"/>
  <c r="D599" s="1"/>
  <c r="D598"/>
  <c r="D597"/>
  <c r="D596"/>
  <c r="D595"/>
  <c r="D594"/>
  <c r="D593"/>
  <c r="D592"/>
  <c r="D591"/>
  <c r="C590"/>
  <c r="B590"/>
  <c r="D590" s="1"/>
  <c r="D589"/>
  <c r="D588"/>
  <c r="D587"/>
  <c r="D586"/>
  <c r="D585"/>
  <c r="D584"/>
  <c r="D583"/>
  <c r="C582"/>
  <c r="B582"/>
  <c r="D581"/>
  <c r="D580"/>
  <c r="D579"/>
  <c r="D578"/>
  <c r="D577"/>
  <c r="D576"/>
  <c r="C575"/>
  <c r="B575"/>
  <c r="D574"/>
  <c r="D573"/>
  <c r="D572"/>
  <c r="D571"/>
  <c r="D570"/>
  <c r="D569"/>
  <c r="D568"/>
  <c r="D567"/>
  <c r="C567"/>
  <c r="B567"/>
  <c r="D566"/>
  <c r="D565"/>
  <c r="D564"/>
  <c r="D563"/>
  <c r="D562"/>
  <c r="D561"/>
  <c r="D560"/>
  <c r="D559"/>
  <c r="D558"/>
  <c r="D557"/>
  <c r="C557"/>
  <c r="B557"/>
  <c r="D556"/>
  <c r="D555"/>
  <c r="D554"/>
  <c r="C553"/>
  <c r="B553"/>
  <c r="D553" s="1"/>
  <c r="D552"/>
  <c r="D551"/>
  <c r="D550"/>
  <c r="D549"/>
  <c r="D548"/>
  <c r="D547"/>
  <c r="D546"/>
  <c r="D545"/>
  <c r="C545"/>
  <c r="B545"/>
  <c r="D544"/>
  <c r="D543"/>
  <c r="C543"/>
  <c r="B543"/>
  <c r="D542"/>
  <c r="D541"/>
  <c r="D540"/>
  <c r="D539"/>
  <c r="D538"/>
  <c r="D537"/>
  <c r="D536"/>
  <c r="C535"/>
  <c r="B535"/>
  <c r="D535" s="1"/>
  <c r="D534"/>
  <c r="D533"/>
  <c r="D532"/>
  <c r="D531"/>
  <c r="D530"/>
  <c r="D529"/>
  <c r="D528"/>
  <c r="D527"/>
  <c r="D526"/>
  <c r="D525"/>
  <c r="D524"/>
  <c r="D523"/>
  <c r="D522"/>
  <c r="C521"/>
  <c r="B521"/>
  <c r="D519"/>
  <c r="D518"/>
  <c r="D517"/>
  <c r="C516"/>
  <c r="B516"/>
  <c r="D516" s="1"/>
  <c r="D515"/>
  <c r="D514"/>
  <c r="D513"/>
  <c r="D512"/>
  <c r="D511"/>
  <c r="D510"/>
  <c r="D509"/>
  <c r="C508"/>
  <c r="B508"/>
  <c r="D507"/>
  <c r="D506"/>
  <c r="D505"/>
  <c r="D504"/>
  <c r="D503"/>
  <c r="D502"/>
  <c r="D501"/>
  <c r="D500"/>
  <c r="C499"/>
  <c r="B499"/>
  <c r="D499" s="1"/>
  <c r="D498"/>
  <c r="D497"/>
  <c r="D496"/>
  <c r="D495"/>
  <c r="D494"/>
  <c r="D493"/>
  <c r="D492"/>
  <c r="D491"/>
  <c r="D490"/>
  <c r="D489"/>
  <c r="C488"/>
  <c r="B488"/>
  <c r="D487"/>
  <c r="D486"/>
  <c r="D485"/>
  <c r="D484"/>
  <c r="D483"/>
  <c r="D482"/>
  <c r="D481"/>
  <c r="D480"/>
  <c r="C480"/>
  <c r="B480"/>
  <c r="D479"/>
  <c r="D478"/>
  <c r="D477"/>
  <c r="D476"/>
  <c r="D475"/>
  <c r="D474"/>
  <c r="D473"/>
  <c r="D472"/>
  <c r="D471"/>
  <c r="D470"/>
  <c r="D469"/>
  <c r="D468"/>
  <c r="D467"/>
  <c r="D466"/>
  <c r="D465"/>
  <c r="C464"/>
  <c r="B464"/>
  <c r="B463" s="1"/>
  <c r="D462"/>
  <c r="D461"/>
  <c r="D460"/>
  <c r="D459"/>
  <c r="D458"/>
  <c r="C458"/>
  <c r="B458"/>
  <c r="D457"/>
  <c r="D456"/>
  <c r="D455"/>
  <c r="C454"/>
  <c r="B454"/>
  <c r="D454" s="1"/>
  <c r="D453"/>
  <c r="D452"/>
  <c r="D451"/>
  <c r="D450"/>
  <c r="C450"/>
  <c r="B450"/>
  <c r="D449"/>
  <c r="D448"/>
  <c r="D447"/>
  <c r="D446"/>
  <c r="D445"/>
  <c r="D444"/>
  <c r="D443"/>
  <c r="C443"/>
  <c r="B443"/>
  <c r="D442"/>
  <c r="D441"/>
  <c r="D440"/>
  <c r="D439"/>
  <c r="D438"/>
  <c r="C438"/>
  <c r="B438"/>
  <c r="D437"/>
  <c r="D436"/>
  <c r="D435"/>
  <c r="D434"/>
  <c r="C433"/>
  <c r="B433"/>
  <c r="D433" s="1"/>
  <c r="D432"/>
  <c r="D431"/>
  <c r="D430"/>
  <c r="D429"/>
  <c r="C429"/>
  <c r="B429"/>
  <c r="D428"/>
  <c r="D427"/>
  <c r="D426"/>
  <c r="D425"/>
  <c r="D424"/>
  <c r="D423"/>
  <c r="C423"/>
  <c r="B423"/>
  <c r="D422"/>
  <c r="D421"/>
  <c r="D420"/>
  <c r="D419"/>
  <c r="D418"/>
  <c r="D417"/>
  <c r="D416"/>
  <c r="C415"/>
  <c r="B415"/>
  <c r="D415" s="1"/>
  <c r="D414"/>
  <c r="D413"/>
  <c r="D412"/>
  <c r="D411"/>
  <c r="C410"/>
  <c r="B410"/>
  <c r="D408"/>
  <c r="D407"/>
  <c r="D406"/>
  <c r="D405"/>
  <c r="D404"/>
  <c r="D403"/>
  <c r="D402"/>
  <c r="C401"/>
  <c r="B401"/>
  <c r="D400"/>
  <c r="D399"/>
  <c r="D398"/>
  <c r="D397"/>
  <c r="D396"/>
  <c r="C395"/>
  <c r="B395"/>
  <c r="D394"/>
  <c r="D393"/>
  <c r="D392"/>
  <c r="D391"/>
  <c r="C391"/>
  <c r="B391"/>
  <c r="D390"/>
  <c r="D389"/>
  <c r="D388"/>
  <c r="C387"/>
  <c r="B387"/>
  <c r="D387" s="1"/>
  <c r="D386"/>
  <c r="D385"/>
  <c r="D384"/>
  <c r="D383"/>
  <c r="C383"/>
  <c r="B383"/>
  <c r="D382"/>
  <c r="D381"/>
  <c r="D380"/>
  <c r="D379"/>
  <c r="D378"/>
  <c r="D377"/>
  <c r="C377"/>
  <c r="B377"/>
  <c r="D376"/>
  <c r="D375"/>
  <c r="D374"/>
  <c r="D373"/>
  <c r="D372"/>
  <c r="D371"/>
  <c r="C371"/>
  <c r="B371"/>
  <c r="D370"/>
  <c r="D369"/>
  <c r="D368"/>
  <c r="D367"/>
  <c r="D366"/>
  <c r="D365"/>
  <c r="D364"/>
  <c r="D363"/>
  <c r="C362"/>
  <c r="B362"/>
  <c r="D362" s="1"/>
  <c r="D361"/>
  <c r="D360"/>
  <c r="D359"/>
  <c r="D358"/>
  <c r="C357"/>
  <c r="B357"/>
  <c r="D357" s="1"/>
  <c r="B356"/>
  <c r="D355"/>
  <c r="C354"/>
  <c r="B354"/>
  <c r="D354" s="1"/>
  <c r="D353"/>
  <c r="D352"/>
  <c r="D351"/>
  <c r="D350"/>
  <c r="D349"/>
  <c r="C348"/>
  <c r="B348"/>
  <c r="D348" s="1"/>
  <c r="D347"/>
  <c r="D346"/>
  <c r="D345"/>
  <c r="D344"/>
  <c r="D343"/>
  <c r="D342"/>
  <c r="D341"/>
  <c r="C340"/>
  <c r="B340"/>
  <c r="D340" s="1"/>
  <c r="D339"/>
  <c r="D338"/>
  <c r="D337"/>
  <c r="D336"/>
  <c r="D335"/>
  <c r="D334"/>
  <c r="D333"/>
  <c r="D332"/>
  <c r="D331"/>
  <c r="C330"/>
  <c r="B330"/>
  <c r="D330" s="1"/>
  <c r="D329"/>
  <c r="D328"/>
  <c r="D327"/>
  <c r="D326"/>
  <c r="D325"/>
  <c r="D324"/>
  <c r="D323"/>
  <c r="D322"/>
  <c r="D321"/>
  <c r="C320"/>
  <c r="B320"/>
  <c r="D320" s="1"/>
  <c r="D319"/>
  <c r="D318"/>
  <c r="D317"/>
  <c r="D316"/>
  <c r="D315"/>
  <c r="D314"/>
  <c r="D313"/>
  <c r="D312"/>
  <c r="D311"/>
  <c r="D310"/>
  <c r="D309"/>
  <c r="D308"/>
  <c r="D307"/>
  <c r="D306"/>
  <c r="D305"/>
  <c r="C304"/>
  <c r="B304"/>
  <c r="D303"/>
  <c r="D302"/>
  <c r="D301"/>
  <c r="D300"/>
  <c r="D299"/>
  <c r="D298"/>
  <c r="D297"/>
  <c r="D296"/>
  <c r="C295"/>
  <c r="B295"/>
  <c r="D295" s="1"/>
  <c r="D294"/>
  <c r="D293"/>
  <c r="D292"/>
  <c r="D291"/>
  <c r="D290"/>
  <c r="D289"/>
  <c r="D288"/>
  <c r="C287"/>
  <c r="B287"/>
  <c r="D286"/>
  <c r="D285"/>
  <c r="D284"/>
  <c r="D283"/>
  <c r="D282"/>
  <c r="D281"/>
  <c r="D280"/>
  <c r="C280"/>
  <c r="B280"/>
  <c r="D279"/>
  <c r="D278"/>
  <c r="D277"/>
  <c r="D276"/>
  <c r="D275"/>
  <c r="D274"/>
  <c r="D273"/>
  <c r="D272"/>
  <c r="D271"/>
  <c r="D270"/>
  <c r="D269"/>
  <c r="C269"/>
  <c r="B269"/>
  <c r="D268"/>
  <c r="D267"/>
  <c r="C266"/>
  <c r="B266"/>
  <c r="D264"/>
  <c r="D263"/>
  <c r="D262"/>
  <c r="D261"/>
  <c r="D260"/>
  <c r="D259"/>
  <c r="D258"/>
  <c r="D257"/>
  <c r="D256"/>
  <c r="D255"/>
  <c r="C254"/>
  <c r="B254"/>
  <c r="B253" s="1"/>
  <c r="C253"/>
  <c r="D252"/>
  <c r="D251"/>
  <c r="C250"/>
  <c r="B250"/>
  <c r="D250" s="1"/>
  <c r="D249"/>
  <c r="D248"/>
  <c r="C247"/>
  <c r="B247"/>
  <c r="D247" s="1"/>
  <c r="D246"/>
  <c r="D245"/>
  <c r="D244"/>
  <c r="D243"/>
  <c r="D242"/>
  <c r="D241"/>
  <c r="D240"/>
  <c r="D239"/>
  <c r="D238"/>
  <c r="D237"/>
  <c r="D236"/>
  <c r="D235"/>
  <c r="D234"/>
  <c r="D233"/>
  <c r="C232"/>
  <c r="B232"/>
  <c r="D232" s="1"/>
  <c r="D231"/>
  <c r="D230"/>
  <c r="D229"/>
  <c r="D228"/>
  <c r="D227"/>
  <c r="D226"/>
  <c r="D225"/>
  <c r="C225"/>
  <c r="B225"/>
  <c r="D224"/>
  <c r="D223"/>
  <c r="D222"/>
  <c r="D221"/>
  <c r="D220"/>
  <c r="D219"/>
  <c r="C219"/>
  <c r="B219"/>
  <c r="D218"/>
  <c r="D217"/>
  <c r="D216"/>
  <c r="D215"/>
  <c r="D214"/>
  <c r="D213"/>
  <c r="C213"/>
  <c r="B213"/>
  <c r="D212"/>
  <c r="D211"/>
  <c r="D210"/>
  <c r="D209"/>
  <c r="D208"/>
  <c r="D207"/>
  <c r="D206"/>
  <c r="C205"/>
  <c r="B205"/>
  <c r="D205" s="1"/>
  <c r="D204"/>
  <c r="D203"/>
  <c r="D202"/>
  <c r="D201"/>
  <c r="D200"/>
  <c r="D199"/>
  <c r="C198"/>
  <c r="B198"/>
  <c r="D198" s="1"/>
  <c r="D197"/>
  <c r="D196"/>
  <c r="D195"/>
  <c r="D194"/>
  <c r="D193"/>
  <c r="D192"/>
  <c r="C191"/>
  <c r="B191"/>
  <c r="D191" s="1"/>
  <c r="D190"/>
  <c r="D189"/>
  <c r="D188"/>
  <c r="D187"/>
  <c r="D186"/>
  <c r="D185"/>
  <c r="C184"/>
  <c r="B184"/>
  <c r="D183"/>
  <c r="D182"/>
  <c r="D181"/>
  <c r="D180"/>
  <c r="D179"/>
  <c r="D178"/>
  <c r="C177"/>
  <c r="B177"/>
  <c r="D176"/>
  <c r="D175"/>
  <c r="D174"/>
  <c r="D173"/>
  <c r="D172"/>
  <c r="D171"/>
  <c r="D170"/>
  <c r="C170"/>
  <c r="B170"/>
  <c r="D169"/>
  <c r="D168"/>
  <c r="D167"/>
  <c r="D166"/>
  <c r="D165"/>
  <c r="D164"/>
  <c r="C164"/>
  <c r="B164"/>
  <c r="D163"/>
  <c r="D162"/>
  <c r="D161"/>
  <c r="D160"/>
  <c r="D159"/>
  <c r="D158"/>
  <c r="D157"/>
  <c r="C156"/>
  <c r="B156"/>
  <c r="D156" s="1"/>
  <c r="D155"/>
  <c r="D154"/>
  <c r="D153"/>
  <c r="D152"/>
  <c r="D151"/>
  <c r="D150"/>
  <c r="C149"/>
  <c r="B149"/>
  <c r="D149" s="1"/>
  <c r="D148"/>
  <c r="D147"/>
  <c r="D146"/>
  <c r="D145"/>
  <c r="D144"/>
  <c r="D143"/>
  <c r="D142"/>
  <c r="D141"/>
  <c r="D140"/>
  <c r="D139"/>
  <c r="D138"/>
  <c r="D137"/>
  <c r="C136"/>
  <c r="B136"/>
  <c r="D136" s="1"/>
  <c r="D135"/>
  <c r="D134"/>
  <c r="D133"/>
  <c r="D132"/>
  <c r="D131"/>
  <c r="D130"/>
  <c r="D129"/>
  <c r="D128"/>
  <c r="D127"/>
  <c r="D126"/>
  <c r="C125"/>
  <c r="B125"/>
  <c r="D124"/>
  <c r="D123"/>
  <c r="D122"/>
  <c r="D121"/>
  <c r="D120"/>
  <c r="D119"/>
  <c r="D118"/>
  <c r="D117"/>
  <c r="C116"/>
  <c r="B116"/>
  <c r="D116" s="1"/>
  <c r="D115"/>
  <c r="D114"/>
  <c r="D113"/>
  <c r="D112"/>
  <c r="D111"/>
  <c r="D110"/>
  <c r="D109"/>
  <c r="D108"/>
  <c r="D107"/>
  <c r="C106"/>
  <c r="B106"/>
  <c r="D105"/>
  <c r="D104"/>
  <c r="D103"/>
  <c r="D102"/>
  <c r="D101"/>
  <c r="D100"/>
  <c r="D99"/>
  <c r="D98"/>
  <c r="D97"/>
  <c r="D96"/>
  <c r="D95"/>
  <c r="D94"/>
  <c r="C93"/>
  <c r="B93"/>
  <c r="D93" s="1"/>
  <c r="D92"/>
  <c r="D91"/>
  <c r="D90"/>
  <c r="D89"/>
  <c r="D88"/>
  <c r="D87"/>
  <c r="D86"/>
  <c r="D85"/>
  <c r="C84"/>
  <c r="B84"/>
  <c r="D84" s="1"/>
  <c r="D83"/>
  <c r="D82"/>
  <c r="D81"/>
  <c r="D80"/>
  <c r="D79"/>
  <c r="D78"/>
  <c r="D77"/>
  <c r="D76"/>
  <c r="D75"/>
  <c r="D74"/>
  <c r="D73"/>
  <c r="C72"/>
  <c r="B72"/>
  <c r="D71"/>
  <c r="D70"/>
  <c r="D69"/>
  <c r="D68"/>
  <c r="D67"/>
  <c r="D66"/>
  <c r="D65"/>
  <c r="D64"/>
  <c r="D63"/>
  <c r="D62"/>
  <c r="C61"/>
  <c r="B61"/>
  <c r="D60"/>
  <c r="D59"/>
  <c r="D58"/>
  <c r="D57"/>
  <c r="D56"/>
  <c r="D55"/>
  <c r="D54"/>
  <c r="D53"/>
  <c r="D52"/>
  <c r="D51"/>
  <c r="D50"/>
  <c r="C50"/>
  <c r="B50"/>
  <c r="D49"/>
  <c r="D48"/>
  <c r="D47"/>
  <c r="D46"/>
  <c r="D45"/>
  <c r="D44"/>
  <c r="D43"/>
  <c r="D42"/>
  <c r="D41"/>
  <c r="D40"/>
  <c r="D39"/>
  <c r="C38"/>
  <c r="B38"/>
  <c r="D38" s="1"/>
  <c r="D37"/>
  <c r="D36"/>
  <c r="D35"/>
  <c r="D34"/>
  <c r="D33"/>
  <c r="D32"/>
  <c r="D31"/>
  <c r="D30"/>
  <c r="D29"/>
  <c r="D28"/>
  <c r="C27"/>
  <c r="B27"/>
  <c r="D27" s="1"/>
  <c r="D26"/>
  <c r="D25"/>
  <c r="D24"/>
  <c r="D23"/>
  <c r="D22"/>
  <c r="D21"/>
  <c r="D20"/>
  <c r="D19"/>
  <c r="C18"/>
  <c r="B18"/>
  <c r="D17"/>
  <c r="D16"/>
  <c r="D15"/>
  <c r="D14"/>
  <c r="D13"/>
  <c r="D12"/>
  <c r="D11"/>
  <c r="D10"/>
  <c r="D9"/>
  <c r="D8"/>
  <c r="D7"/>
  <c r="D6"/>
  <c r="C6"/>
  <c r="B6"/>
  <c r="C5"/>
  <c r="D1286" i="4"/>
  <c r="D1287"/>
  <c r="D1288"/>
  <c r="D1289"/>
  <c r="D1290"/>
  <c r="D1291"/>
  <c r="D1292"/>
  <c r="D1293"/>
  <c r="D1294"/>
  <c r="D1295"/>
  <c r="D1296"/>
  <c r="D1285"/>
  <c r="D1284"/>
  <c r="D1283"/>
  <c r="D1282"/>
  <c r="C1281"/>
  <c r="C1280" s="1"/>
  <c r="C1296" s="1"/>
  <c r="B1281"/>
  <c r="B1280" s="1"/>
  <c r="D1275"/>
  <c r="D1274"/>
  <c r="C1273"/>
  <c r="B1273"/>
  <c r="D1272"/>
  <c r="C1271"/>
  <c r="B1271"/>
  <c r="D1271" s="1"/>
  <c r="D1270"/>
  <c r="D1269"/>
  <c r="D1268"/>
  <c r="D1267"/>
  <c r="C1266"/>
  <c r="B1266"/>
  <c r="B1265" s="1"/>
  <c r="C1265"/>
  <c r="D1264"/>
  <c r="D1263"/>
  <c r="D1262"/>
  <c r="D1261"/>
  <c r="D1260"/>
  <c r="D1259"/>
  <c r="D1258"/>
  <c r="C1257"/>
  <c r="B1257"/>
  <c r="D1256"/>
  <c r="D1255"/>
  <c r="D1254"/>
  <c r="D1253"/>
  <c r="C1253"/>
  <c r="B1253"/>
  <c r="D1252"/>
  <c r="D1251"/>
  <c r="D1250"/>
  <c r="D1249"/>
  <c r="D1248"/>
  <c r="D1247"/>
  <c r="D1246"/>
  <c r="D1245"/>
  <c r="D1244"/>
  <c r="D1243"/>
  <c r="D1242"/>
  <c r="D1241"/>
  <c r="D1240"/>
  <c r="C1240"/>
  <c r="B1240"/>
  <c r="D1239"/>
  <c r="D1238"/>
  <c r="D1237"/>
  <c r="D1236"/>
  <c r="D1235"/>
  <c r="D1234"/>
  <c r="D1233"/>
  <c r="C1232"/>
  <c r="B1232"/>
  <c r="D1232" s="1"/>
  <c r="D1231"/>
  <c r="D1230"/>
  <c r="D1229"/>
  <c r="D1228"/>
  <c r="D1227"/>
  <c r="C1226"/>
  <c r="B1226"/>
  <c r="D1226" s="1"/>
  <c r="D1225"/>
  <c r="D1224"/>
  <c r="D1223"/>
  <c r="D1222"/>
  <c r="D1221"/>
  <c r="C1220"/>
  <c r="B1220"/>
  <c r="B1207" s="1"/>
  <c r="D1219"/>
  <c r="D1218"/>
  <c r="D1217"/>
  <c r="D1216"/>
  <c r="D1215"/>
  <c r="D1214"/>
  <c r="D1213"/>
  <c r="D1212"/>
  <c r="D1211"/>
  <c r="D1210"/>
  <c r="D1209"/>
  <c r="D1208"/>
  <c r="C1208"/>
  <c r="B1208"/>
  <c r="C1207"/>
  <c r="D1206"/>
  <c r="D1205"/>
  <c r="D1204"/>
  <c r="D1203"/>
  <c r="D1202"/>
  <c r="D1201"/>
  <c r="D1200"/>
  <c r="D1199"/>
  <c r="D1198"/>
  <c r="D1197"/>
  <c r="D1196"/>
  <c r="D1195"/>
  <c r="C1195"/>
  <c r="B1195"/>
  <c r="D1194"/>
  <c r="D1193"/>
  <c r="D1192"/>
  <c r="D1191"/>
  <c r="D1190"/>
  <c r="D1189"/>
  <c r="C1189"/>
  <c r="B1189"/>
  <c r="D1188"/>
  <c r="D1187"/>
  <c r="D1186"/>
  <c r="D1185"/>
  <c r="C1184"/>
  <c r="B1184"/>
  <c r="D1184" s="1"/>
  <c r="D1183"/>
  <c r="D1182"/>
  <c r="D1181"/>
  <c r="D1180"/>
  <c r="D1179"/>
  <c r="D1178"/>
  <c r="D1177"/>
  <c r="D1176"/>
  <c r="D1175"/>
  <c r="D1174"/>
  <c r="D1173"/>
  <c r="D1172"/>
  <c r="D1171"/>
  <c r="C1170"/>
  <c r="B1170"/>
  <c r="D1170" s="1"/>
  <c r="D1169"/>
  <c r="D1168"/>
  <c r="D1167"/>
  <c r="D1166"/>
  <c r="D1165"/>
  <c r="D1164"/>
  <c r="D1163"/>
  <c r="D1162"/>
  <c r="D1161"/>
  <c r="D1160"/>
  <c r="D1159"/>
  <c r="D1158"/>
  <c r="D1157"/>
  <c r="D1156"/>
  <c r="D1155"/>
  <c r="C1155"/>
  <c r="C1154" s="1"/>
  <c r="B1155"/>
  <c r="D1153"/>
  <c r="D1152"/>
  <c r="D1151"/>
  <c r="C1150"/>
  <c r="B1150"/>
  <c r="D1150" s="1"/>
  <c r="D1149"/>
  <c r="D1148"/>
  <c r="D1147"/>
  <c r="D1146"/>
  <c r="C1146"/>
  <c r="B1146"/>
  <c r="D1145"/>
  <c r="D1144"/>
  <c r="D1143"/>
  <c r="D1142"/>
  <c r="D1141"/>
  <c r="D1140"/>
  <c r="D1139"/>
  <c r="D1138"/>
  <c r="D1137"/>
  <c r="D1136"/>
  <c r="D1135"/>
  <c r="C1135"/>
  <c r="B1135"/>
  <c r="C1134"/>
  <c r="D1133"/>
  <c r="D1132"/>
  <c r="D1131"/>
  <c r="D1130"/>
  <c r="D1129"/>
  <c r="D1128"/>
  <c r="D1127"/>
  <c r="D1126"/>
  <c r="D1125"/>
  <c r="D1124"/>
  <c r="D1123"/>
  <c r="D1122"/>
  <c r="D1121"/>
  <c r="D1120"/>
  <c r="D1119"/>
  <c r="C1118"/>
  <c r="B1118"/>
  <c r="D1117"/>
  <c r="D1116"/>
  <c r="D1115"/>
  <c r="D1114"/>
  <c r="D1113"/>
  <c r="D1112"/>
  <c r="D1111"/>
  <c r="D1110"/>
  <c r="D1109"/>
  <c r="D1108"/>
  <c r="D1107"/>
  <c r="D1106"/>
  <c r="D1105"/>
  <c r="D1104"/>
  <c r="D1103"/>
  <c r="D1102"/>
  <c r="D1101"/>
  <c r="D1100"/>
  <c r="D1099"/>
  <c r="D1098"/>
  <c r="D1097"/>
  <c r="D1096"/>
  <c r="D1095"/>
  <c r="D1094"/>
  <c r="D1093"/>
  <c r="D1092"/>
  <c r="C1091"/>
  <c r="C1090" s="1"/>
  <c r="B1091"/>
  <c r="D1089"/>
  <c r="D1088"/>
  <c r="D1087"/>
  <c r="D1086"/>
  <c r="D1085"/>
  <c r="D1084"/>
  <c r="D1083"/>
  <c r="D1082"/>
  <c r="D1081"/>
  <c r="C1080"/>
  <c r="B1080"/>
  <c r="D1079"/>
  <c r="D1078"/>
  <c r="D1077"/>
  <c r="D1076"/>
  <c r="D1075"/>
  <c r="D1074"/>
  <c r="C1073"/>
  <c r="B1073"/>
  <c r="D1073" s="1"/>
  <c r="D1072"/>
  <c r="D1071"/>
  <c r="D1070"/>
  <c r="D1069"/>
  <c r="D1068"/>
  <c r="D1067"/>
  <c r="D1066"/>
  <c r="C1066"/>
  <c r="C1065" s="1"/>
  <c r="B1066"/>
  <c r="B1065"/>
  <c r="D1065" s="1"/>
  <c r="D1064"/>
  <c r="D1063"/>
  <c r="C1062"/>
  <c r="B1062"/>
  <c r="D1062" s="1"/>
  <c r="D1061"/>
  <c r="D1060"/>
  <c r="D1059"/>
  <c r="D1058"/>
  <c r="D1057"/>
  <c r="C1056"/>
  <c r="B1056"/>
  <c r="D1056" s="1"/>
  <c r="D1055"/>
  <c r="D1054"/>
  <c r="D1053"/>
  <c r="D1052"/>
  <c r="D1051"/>
  <c r="D1050"/>
  <c r="D1049"/>
  <c r="D1048"/>
  <c r="D1047"/>
  <c r="C1046"/>
  <c r="C1045" s="1"/>
  <c r="B1046"/>
  <c r="D1046" s="1"/>
  <c r="D1044"/>
  <c r="D1043"/>
  <c r="D1042"/>
  <c r="D1041"/>
  <c r="D1040"/>
  <c r="C1039"/>
  <c r="B1039"/>
  <c r="D1039" s="1"/>
  <c r="D1038"/>
  <c r="D1037"/>
  <c r="D1036"/>
  <c r="D1035"/>
  <c r="D1034"/>
  <c r="D1033"/>
  <c r="D1032"/>
  <c r="C1032"/>
  <c r="B1032"/>
  <c r="D1031"/>
  <c r="D1030"/>
  <c r="D1029"/>
  <c r="D1028"/>
  <c r="D1027"/>
  <c r="D1026"/>
  <c r="C1025"/>
  <c r="B1025"/>
  <c r="D1025" s="1"/>
  <c r="D1024"/>
  <c r="D1023"/>
  <c r="D1022"/>
  <c r="D1021"/>
  <c r="D1020"/>
  <c r="D1019"/>
  <c r="D1018"/>
  <c r="D1017"/>
  <c r="D1016"/>
  <c r="D1015"/>
  <c r="D1014"/>
  <c r="D1013"/>
  <c r="D1012"/>
  <c r="C1011"/>
  <c r="B1011"/>
  <c r="D1011" s="1"/>
  <c r="D1010"/>
  <c r="D1009"/>
  <c r="D1008"/>
  <c r="D1007"/>
  <c r="D1006"/>
  <c r="C1006"/>
  <c r="B1006"/>
  <c r="D1005"/>
  <c r="D1004"/>
  <c r="D1003"/>
  <c r="D1002"/>
  <c r="D1001"/>
  <c r="D1000"/>
  <c r="D999"/>
  <c r="D998"/>
  <c r="D997"/>
  <c r="D996"/>
  <c r="D995"/>
  <c r="D994"/>
  <c r="D993"/>
  <c r="D992"/>
  <c r="D991"/>
  <c r="C990"/>
  <c r="B990"/>
  <c r="D990" s="1"/>
  <c r="D989"/>
  <c r="D988"/>
  <c r="D987"/>
  <c r="D986"/>
  <c r="D985"/>
  <c r="D984"/>
  <c r="D983"/>
  <c r="D982"/>
  <c r="D981"/>
  <c r="C980"/>
  <c r="B980"/>
  <c r="D978"/>
  <c r="D977"/>
  <c r="C976"/>
  <c r="B976"/>
  <c r="D976" s="1"/>
  <c r="D975"/>
  <c r="D974"/>
  <c r="D973"/>
  <c r="D972"/>
  <c r="D971"/>
  <c r="C971"/>
  <c r="B971"/>
  <c r="D970"/>
  <c r="D969"/>
  <c r="D968"/>
  <c r="D967"/>
  <c r="D966"/>
  <c r="D965"/>
  <c r="C964"/>
  <c r="B964"/>
  <c r="D964" s="1"/>
  <c r="D963"/>
  <c r="D962"/>
  <c r="D961"/>
  <c r="D960"/>
  <c r="C959"/>
  <c r="B959"/>
  <c r="D959" s="1"/>
  <c r="D958"/>
  <c r="D957"/>
  <c r="D956"/>
  <c r="D955"/>
  <c r="D954"/>
  <c r="D953"/>
  <c r="D952"/>
  <c r="D951"/>
  <c r="D950"/>
  <c r="C949"/>
  <c r="B949"/>
  <c r="D949" s="1"/>
  <c r="D948"/>
  <c r="D947"/>
  <c r="D946"/>
  <c r="D945"/>
  <c r="D944"/>
  <c r="D943"/>
  <c r="D942"/>
  <c r="D941"/>
  <c r="D940"/>
  <c r="C939"/>
  <c r="B939"/>
  <c r="D939" s="1"/>
  <c r="D938"/>
  <c r="D937"/>
  <c r="D936"/>
  <c r="D935"/>
  <c r="D934"/>
  <c r="D933"/>
  <c r="D932"/>
  <c r="D931"/>
  <c r="D930"/>
  <c r="D929"/>
  <c r="D928"/>
  <c r="D927"/>
  <c r="D926"/>
  <c r="D925"/>
  <c r="D924"/>
  <c r="D923"/>
  <c r="D922"/>
  <c r="D921"/>
  <c r="D920"/>
  <c r="D919"/>
  <c r="D918"/>
  <c r="D917"/>
  <c r="C916"/>
  <c r="C915" s="1"/>
  <c r="B916"/>
  <c r="B915" s="1"/>
  <c r="D914"/>
  <c r="D913"/>
  <c r="C912"/>
  <c r="B912"/>
  <c r="D911"/>
  <c r="D910"/>
  <c r="C909"/>
  <c r="B909"/>
  <c r="D909" s="1"/>
  <c r="D908"/>
  <c r="D907"/>
  <c r="D906"/>
  <c r="D905"/>
  <c r="D904"/>
  <c r="D903"/>
  <c r="D902"/>
  <c r="C902"/>
  <c r="B902"/>
  <c r="D901"/>
  <c r="D900"/>
  <c r="D899"/>
  <c r="D898"/>
  <c r="D897"/>
  <c r="D896"/>
  <c r="C895"/>
  <c r="B895"/>
  <c r="D895" s="1"/>
  <c r="D894"/>
  <c r="D893"/>
  <c r="D892"/>
  <c r="D891"/>
  <c r="D890"/>
  <c r="D889"/>
  <c r="D888"/>
  <c r="D887"/>
  <c r="D886"/>
  <c r="D885"/>
  <c r="C884"/>
  <c r="B884"/>
  <c r="D884" s="1"/>
  <c r="D883"/>
  <c r="D882"/>
  <c r="D881"/>
  <c r="D880"/>
  <c r="D879"/>
  <c r="D878"/>
  <c r="D877"/>
  <c r="D876"/>
  <c r="D875"/>
  <c r="D874"/>
  <c r="D873"/>
  <c r="D872"/>
  <c r="D871"/>
  <c r="D870"/>
  <c r="D869"/>
  <c r="D868"/>
  <c r="D867"/>
  <c r="D866"/>
  <c r="D865"/>
  <c r="D864"/>
  <c r="D863"/>
  <c r="D862"/>
  <c r="D861"/>
  <c r="D860"/>
  <c r="D859"/>
  <c r="D858"/>
  <c r="D857"/>
  <c r="D856"/>
  <c r="C856"/>
  <c r="B856"/>
  <c r="D855"/>
  <c r="D854"/>
  <c r="D853"/>
  <c r="D852"/>
  <c r="D851"/>
  <c r="D850"/>
  <c r="D849"/>
  <c r="D848"/>
  <c r="D847"/>
  <c r="D846"/>
  <c r="D845"/>
  <c r="D844"/>
  <c r="D843"/>
  <c r="D842"/>
  <c r="D841"/>
  <c r="D840"/>
  <c r="D839"/>
  <c r="D838"/>
  <c r="D837"/>
  <c r="D836"/>
  <c r="D835"/>
  <c r="D834"/>
  <c r="D833"/>
  <c r="D832"/>
  <c r="C831"/>
  <c r="B831"/>
  <c r="D831" s="1"/>
  <c r="D830"/>
  <c r="D829"/>
  <c r="D828"/>
  <c r="D827"/>
  <c r="D826"/>
  <c r="D825"/>
  <c r="D824"/>
  <c r="D823"/>
  <c r="D822"/>
  <c r="D821"/>
  <c r="D820"/>
  <c r="D819"/>
  <c r="D818"/>
  <c r="D817"/>
  <c r="D816"/>
  <c r="D815"/>
  <c r="D814"/>
  <c r="D813"/>
  <c r="D812"/>
  <c r="D811"/>
  <c r="D810"/>
  <c r="D809"/>
  <c r="D808"/>
  <c r="D807"/>
  <c r="D806"/>
  <c r="C805"/>
  <c r="B805"/>
  <c r="B804"/>
  <c r="D803"/>
  <c r="D802"/>
  <c r="D801"/>
  <c r="D800"/>
  <c r="D799"/>
  <c r="C798"/>
  <c r="B798"/>
  <c r="D797"/>
  <c r="D796"/>
  <c r="D795"/>
  <c r="D794"/>
  <c r="D793"/>
  <c r="D792"/>
  <c r="D791"/>
  <c r="D790"/>
  <c r="D789"/>
  <c r="D788"/>
  <c r="D787"/>
  <c r="C786"/>
  <c r="C785" s="1"/>
  <c r="B786"/>
  <c r="D786" s="1"/>
  <c r="D784"/>
  <c r="D783"/>
  <c r="D782"/>
  <c r="D781"/>
  <c r="D780"/>
  <c r="D779"/>
  <c r="D778"/>
  <c r="D777"/>
  <c r="D776"/>
  <c r="D775"/>
  <c r="D774"/>
  <c r="D773"/>
  <c r="D772"/>
  <c r="D771"/>
  <c r="D770"/>
  <c r="C769"/>
  <c r="B769"/>
  <c r="D769" s="1"/>
  <c r="D768"/>
  <c r="D767"/>
  <c r="D766"/>
  <c r="D765"/>
  <c r="D764"/>
  <c r="D763"/>
  <c r="D762"/>
  <c r="C761"/>
  <c r="B761"/>
  <c r="D760"/>
  <c r="D759"/>
  <c r="D758"/>
  <c r="D757"/>
  <c r="C756"/>
  <c r="B756"/>
  <c r="D756" s="1"/>
  <c r="D755"/>
  <c r="D754"/>
  <c r="C753"/>
  <c r="B753"/>
  <c r="D753" s="1"/>
  <c r="D752"/>
  <c r="D751"/>
  <c r="D750"/>
  <c r="D749"/>
  <c r="D748"/>
  <c r="C747"/>
  <c r="B747"/>
  <c r="D747" s="1"/>
  <c r="D746"/>
  <c r="D745"/>
  <c r="D744"/>
  <c r="D743"/>
  <c r="D742"/>
  <c r="D741"/>
  <c r="D740"/>
  <c r="C740"/>
  <c r="B740"/>
  <c r="D739"/>
  <c r="D738"/>
  <c r="D737"/>
  <c r="D736"/>
  <c r="C735"/>
  <c r="B735"/>
  <c r="D734"/>
  <c r="D733"/>
  <c r="D732"/>
  <c r="D731"/>
  <c r="D730"/>
  <c r="D729"/>
  <c r="D728"/>
  <c r="D727"/>
  <c r="C727"/>
  <c r="B727"/>
  <c r="D726"/>
  <c r="D725"/>
  <c r="D724"/>
  <c r="C723"/>
  <c r="B723"/>
  <c r="D723" s="1"/>
  <c r="D722"/>
  <c r="D721"/>
  <c r="D720"/>
  <c r="D719"/>
  <c r="D718"/>
  <c r="D717"/>
  <c r="D716"/>
  <c r="D715"/>
  <c r="D714"/>
  <c r="C713"/>
  <c r="B713"/>
  <c r="B712"/>
  <c r="D711"/>
  <c r="C710"/>
  <c r="B710"/>
  <c r="D709"/>
  <c r="C708"/>
  <c r="B708"/>
  <c r="D708" s="1"/>
  <c r="D707"/>
  <c r="D706"/>
  <c r="D705"/>
  <c r="D704"/>
  <c r="D703"/>
  <c r="D702"/>
  <c r="D701"/>
  <c r="D700"/>
  <c r="C699"/>
  <c r="B699"/>
  <c r="D699" s="1"/>
  <c r="D698"/>
  <c r="D697"/>
  <c r="C696"/>
  <c r="B696"/>
  <c r="D695"/>
  <c r="D694"/>
  <c r="D693"/>
  <c r="D692"/>
  <c r="C692"/>
  <c r="B692"/>
  <c r="D691"/>
  <c r="D690"/>
  <c r="D689"/>
  <c r="C688"/>
  <c r="B688"/>
  <c r="D688" s="1"/>
  <c r="D687"/>
  <c r="D686"/>
  <c r="D685"/>
  <c r="D684"/>
  <c r="D683"/>
  <c r="C683"/>
  <c r="B683"/>
  <c r="D682"/>
  <c r="D681"/>
  <c r="D680"/>
  <c r="C679"/>
  <c r="B679"/>
  <c r="D679" s="1"/>
  <c r="D678"/>
  <c r="D677"/>
  <c r="C676"/>
  <c r="B676"/>
  <c r="D676" s="1"/>
  <c r="D675"/>
  <c r="D674"/>
  <c r="D673"/>
  <c r="D672"/>
  <c r="D671"/>
  <c r="D670"/>
  <c r="D669"/>
  <c r="D668"/>
  <c r="D667"/>
  <c r="D666"/>
  <c r="D665"/>
  <c r="C664"/>
  <c r="B664"/>
  <c r="D663"/>
  <c r="D662"/>
  <c r="D661"/>
  <c r="C660"/>
  <c r="B660"/>
  <c r="D660" s="1"/>
  <c r="D659"/>
  <c r="D658"/>
  <c r="D657"/>
  <c r="D656"/>
  <c r="D655"/>
  <c r="D654"/>
  <c r="D653"/>
  <c r="D652"/>
  <c r="D651"/>
  <c r="D650"/>
  <c r="D649"/>
  <c r="D648"/>
  <c r="D647"/>
  <c r="C646"/>
  <c r="B646"/>
  <c r="D646" s="1"/>
  <c r="D645"/>
  <c r="D644"/>
  <c r="D643"/>
  <c r="D642"/>
  <c r="C641"/>
  <c r="B641"/>
  <c r="B640" s="1"/>
  <c r="D639"/>
  <c r="D638"/>
  <c r="D637"/>
  <c r="C636"/>
  <c r="B636"/>
  <c r="D636" s="1"/>
  <c r="D635"/>
  <c r="D634"/>
  <c r="D633"/>
  <c r="D632"/>
  <c r="D631"/>
  <c r="D630"/>
  <c r="D629"/>
  <c r="C628"/>
  <c r="B628"/>
  <c r="D627"/>
  <c r="D626"/>
  <c r="D625"/>
  <c r="D624"/>
  <c r="C623"/>
  <c r="B623"/>
  <c r="D623" s="1"/>
  <c r="D622"/>
  <c r="D621"/>
  <c r="D620"/>
  <c r="C619"/>
  <c r="B619"/>
  <c r="D618"/>
  <c r="D617"/>
  <c r="D616"/>
  <c r="C616"/>
  <c r="B616"/>
  <c r="D615"/>
  <c r="D614"/>
  <c r="C613"/>
  <c r="B613"/>
  <c r="D613" s="1"/>
  <c r="D612"/>
  <c r="D611"/>
  <c r="C610"/>
  <c r="B610"/>
  <c r="D610" s="1"/>
  <c r="D609"/>
  <c r="D608"/>
  <c r="C607"/>
  <c r="B607"/>
  <c r="D607" s="1"/>
  <c r="D606"/>
  <c r="D605"/>
  <c r="C604"/>
  <c r="B604"/>
  <c r="D604" s="1"/>
  <c r="D603"/>
  <c r="D602"/>
  <c r="D601"/>
  <c r="D600"/>
  <c r="C599"/>
  <c r="B599"/>
  <c r="D599" s="1"/>
  <c r="D598"/>
  <c r="D597"/>
  <c r="D596"/>
  <c r="D595"/>
  <c r="D594"/>
  <c r="D593"/>
  <c r="D592"/>
  <c r="D591"/>
  <c r="C590"/>
  <c r="B590"/>
  <c r="D589"/>
  <c r="D588"/>
  <c r="D587"/>
  <c r="D586"/>
  <c r="D585"/>
  <c r="D584"/>
  <c r="D583"/>
  <c r="D582"/>
  <c r="C582"/>
  <c r="B582"/>
  <c r="D581"/>
  <c r="D580"/>
  <c r="D579"/>
  <c r="D578"/>
  <c r="D577"/>
  <c r="D576"/>
  <c r="C575"/>
  <c r="B575"/>
  <c r="D575" s="1"/>
  <c r="D574"/>
  <c r="D573"/>
  <c r="D572"/>
  <c r="D571"/>
  <c r="D570"/>
  <c r="D569"/>
  <c r="D568"/>
  <c r="C567"/>
  <c r="B567"/>
  <c r="D566"/>
  <c r="D565"/>
  <c r="D564"/>
  <c r="D563"/>
  <c r="D562"/>
  <c r="D561"/>
  <c r="D560"/>
  <c r="D559"/>
  <c r="D558"/>
  <c r="C557"/>
  <c r="B557"/>
  <c r="D557" s="1"/>
  <c r="D556"/>
  <c r="D555"/>
  <c r="D554"/>
  <c r="D553"/>
  <c r="C553"/>
  <c r="B553"/>
  <c r="D552"/>
  <c r="D551"/>
  <c r="D550"/>
  <c r="D549"/>
  <c r="D548"/>
  <c r="D547"/>
  <c r="D546"/>
  <c r="C545"/>
  <c r="B545"/>
  <c r="D544"/>
  <c r="C543"/>
  <c r="B543"/>
  <c r="D543" s="1"/>
  <c r="D542"/>
  <c r="D541"/>
  <c r="D540"/>
  <c r="D539"/>
  <c r="D538"/>
  <c r="D537"/>
  <c r="D536"/>
  <c r="C535"/>
  <c r="B535"/>
  <c r="D535" s="1"/>
  <c r="D534"/>
  <c r="D533"/>
  <c r="D532"/>
  <c r="D531"/>
  <c r="D530"/>
  <c r="D529"/>
  <c r="D528"/>
  <c r="D527"/>
  <c r="D526"/>
  <c r="D525"/>
  <c r="D524"/>
  <c r="D523"/>
  <c r="D522"/>
  <c r="C521"/>
  <c r="B521"/>
  <c r="D521" s="1"/>
  <c r="D519"/>
  <c r="D518"/>
  <c r="D517"/>
  <c r="C516"/>
  <c r="B516"/>
  <c r="D515"/>
  <c r="D514"/>
  <c r="D513"/>
  <c r="D512"/>
  <c r="D511"/>
  <c r="D510"/>
  <c r="D509"/>
  <c r="D508"/>
  <c r="C508"/>
  <c r="B508"/>
  <c r="D507"/>
  <c r="D506"/>
  <c r="D505"/>
  <c r="D504"/>
  <c r="D503"/>
  <c r="D502"/>
  <c r="D501"/>
  <c r="D500"/>
  <c r="C499"/>
  <c r="B499"/>
  <c r="D498"/>
  <c r="D497"/>
  <c r="D496"/>
  <c r="D495"/>
  <c r="D494"/>
  <c r="D493"/>
  <c r="D492"/>
  <c r="D491"/>
  <c r="D490"/>
  <c r="D489"/>
  <c r="D488"/>
  <c r="C488"/>
  <c r="B488"/>
  <c r="D487"/>
  <c r="D486"/>
  <c r="D485"/>
  <c r="D484"/>
  <c r="D483"/>
  <c r="D482"/>
  <c r="D481"/>
  <c r="C480"/>
  <c r="B480"/>
  <c r="D479"/>
  <c r="D478"/>
  <c r="D477"/>
  <c r="D476"/>
  <c r="D475"/>
  <c r="D474"/>
  <c r="D473"/>
  <c r="D472"/>
  <c r="D471"/>
  <c r="D470"/>
  <c r="D469"/>
  <c r="D468"/>
  <c r="D467"/>
  <c r="D466"/>
  <c r="D465"/>
  <c r="C464"/>
  <c r="C463" s="1"/>
  <c r="B464"/>
  <c r="D464" s="1"/>
  <c r="D462"/>
  <c r="D461"/>
  <c r="D460"/>
  <c r="D459"/>
  <c r="C458"/>
  <c r="B458"/>
  <c r="D458" s="1"/>
  <c r="D457"/>
  <c r="D456"/>
  <c r="D455"/>
  <c r="D454"/>
  <c r="C454"/>
  <c r="B454"/>
  <c r="D453"/>
  <c r="D452"/>
  <c r="D451"/>
  <c r="C450"/>
  <c r="B450"/>
  <c r="D450" s="1"/>
  <c r="D449"/>
  <c r="D448"/>
  <c r="D447"/>
  <c r="D446"/>
  <c r="D445"/>
  <c r="D444"/>
  <c r="C443"/>
  <c r="B443"/>
  <c r="D442"/>
  <c r="D441"/>
  <c r="D440"/>
  <c r="D439"/>
  <c r="C438"/>
  <c r="B438"/>
  <c r="D438" s="1"/>
  <c r="D437"/>
  <c r="D436"/>
  <c r="D435"/>
  <c r="D434"/>
  <c r="C433"/>
  <c r="B433"/>
  <c r="D433" s="1"/>
  <c r="D432"/>
  <c r="D431"/>
  <c r="D430"/>
  <c r="C429"/>
  <c r="B429"/>
  <c r="D428"/>
  <c r="D427"/>
  <c r="D426"/>
  <c r="D425"/>
  <c r="D424"/>
  <c r="C423"/>
  <c r="B423"/>
  <c r="D423" s="1"/>
  <c r="D422"/>
  <c r="D421"/>
  <c r="D420"/>
  <c r="D419"/>
  <c r="D418"/>
  <c r="D417"/>
  <c r="D416"/>
  <c r="D415"/>
  <c r="C415"/>
  <c r="B415"/>
  <c r="D414"/>
  <c r="D413"/>
  <c r="D412"/>
  <c r="D411"/>
  <c r="C410"/>
  <c r="C409" s="1"/>
  <c r="B410"/>
  <c r="D410" s="1"/>
  <c r="D408"/>
  <c r="D407"/>
  <c r="D406"/>
  <c r="D405"/>
  <c r="D404"/>
  <c r="D403"/>
  <c r="D402"/>
  <c r="C401"/>
  <c r="B401"/>
  <c r="D401" s="1"/>
  <c r="D400"/>
  <c r="D399"/>
  <c r="D398"/>
  <c r="D397"/>
  <c r="D396"/>
  <c r="C395"/>
  <c r="B395"/>
  <c r="D395" s="1"/>
  <c r="D394"/>
  <c r="D393"/>
  <c r="D392"/>
  <c r="C391"/>
  <c r="B391"/>
  <c r="D390"/>
  <c r="D389"/>
  <c r="D388"/>
  <c r="D387"/>
  <c r="C387"/>
  <c r="B387"/>
  <c r="D386"/>
  <c r="D385"/>
  <c r="D384"/>
  <c r="C383"/>
  <c r="B383"/>
  <c r="D383" s="1"/>
  <c r="D382"/>
  <c r="D381"/>
  <c r="D380"/>
  <c r="D379"/>
  <c r="D378"/>
  <c r="C377"/>
  <c r="B377"/>
  <c r="D377" s="1"/>
  <c r="D376"/>
  <c r="D375"/>
  <c r="D374"/>
  <c r="D373"/>
  <c r="D372"/>
  <c r="C371"/>
  <c r="B371"/>
  <c r="D370"/>
  <c r="D369"/>
  <c r="D368"/>
  <c r="D367"/>
  <c r="D366"/>
  <c r="D365"/>
  <c r="D364"/>
  <c r="D363"/>
  <c r="C362"/>
  <c r="B362"/>
  <c r="D362" s="1"/>
  <c r="D361"/>
  <c r="D360"/>
  <c r="D359"/>
  <c r="D358"/>
  <c r="D357"/>
  <c r="C357"/>
  <c r="B357"/>
  <c r="D355"/>
  <c r="D354"/>
  <c r="C354"/>
  <c r="B354"/>
  <c r="D353"/>
  <c r="D352"/>
  <c r="D351"/>
  <c r="D350"/>
  <c r="D349"/>
  <c r="D348"/>
  <c r="C348"/>
  <c r="B348"/>
  <c r="D347"/>
  <c r="D346"/>
  <c r="D345"/>
  <c r="D344"/>
  <c r="D343"/>
  <c r="D342"/>
  <c r="D341"/>
  <c r="C340"/>
  <c r="B340"/>
  <c r="D340" s="1"/>
  <c r="D339"/>
  <c r="D338"/>
  <c r="D337"/>
  <c r="D336"/>
  <c r="D335"/>
  <c r="D334"/>
  <c r="D333"/>
  <c r="D332"/>
  <c r="D331"/>
  <c r="C330"/>
  <c r="B330"/>
  <c r="D330" s="1"/>
  <c r="D329"/>
  <c r="D328"/>
  <c r="D327"/>
  <c r="D326"/>
  <c r="D325"/>
  <c r="D324"/>
  <c r="D323"/>
  <c r="D322"/>
  <c r="D321"/>
  <c r="C320"/>
  <c r="B320"/>
  <c r="D320" s="1"/>
  <c r="D319"/>
  <c r="D318"/>
  <c r="D317"/>
  <c r="D316"/>
  <c r="D315"/>
  <c r="D314"/>
  <c r="D313"/>
  <c r="D312"/>
  <c r="D311"/>
  <c r="D310"/>
  <c r="D309"/>
  <c r="D308"/>
  <c r="D307"/>
  <c r="D306"/>
  <c r="D305"/>
  <c r="C304"/>
  <c r="B304"/>
  <c r="D304" s="1"/>
  <c r="D303"/>
  <c r="D302"/>
  <c r="D301"/>
  <c r="D300"/>
  <c r="D299"/>
  <c r="D298"/>
  <c r="D297"/>
  <c r="D296"/>
  <c r="C295"/>
  <c r="B295"/>
  <c r="D294"/>
  <c r="D293"/>
  <c r="D292"/>
  <c r="D291"/>
  <c r="D290"/>
  <c r="D289"/>
  <c r="D288"/>
  <c r="C287"/>
  <c r="B287"/>
  <c r="D287" s="1"/>
  <c r="D286"/>
  <c r="D285"/>
  <c r="D284"/>
  <c r="D283"/>
  <c r="D282"/>
  <c r="D281"/>
  <c r="C280"/>
  <c r="B280"/>
  <c r="D280" s="1"/>
  <c r="D279"/>
  <c r="D278"/>
  <c r="D277"/>
  <c r="D276"/>
  <c r="D275"/>
  <c r="D274"/>
  <c r="D273"/>
  <c r="D272"/>
  <c r="D271"/>
  <c r="D270"/>
  <c r="C269"/>
  <c r="B269"/>
  <c r="D269" s="1"/>
  <c r="D268"/>
  <c r="D267"/>
  <c r="C266"/>
  <c r="C265" s="1"/>
  <c r="B266"/>
  <c r="D266" s="1"/>
  <c r="D264"/>
  <c r="D263"/>
  <c r="D262"/>
  <c r="D261"/>
  <c r="D260"/>
  <c r="D259"/>
  <c r="D258"/>
  <c r="D257"/>
  <c r="D256"/>
  <c r="D255"/>
  <c r="D254"/>
  <c r="C254"/>
  <c r="B254"/>
  <c r="C253"/>
  <c r="B253"/>
  <c r="D252"/>
  <c r="D251"/>
  <c r="D250"/>
  <c r="C250"/>
  <c r="B250"/>
  <c r="D249"/>
  <c r="D248"/>
  <c r="D247"/>
  <c r="C247"/>
  <c r="B247"/>
  <c r="D246"/>
  <c r="D245"/>
  <c r="D244"/>
  <c r="D243"/>
  <c r="D242"/>
  <c r="D241"/>
  <c r="D240"/>
  <c r="D239"/>
  <c r="D238"/>
  <c r="D237"/>
  <c r="D236"/>
  <c r="D235"/>
  <c r="D234"/>
  <c r="D233"/>
  <c r="C232"/>
  <c r="B232"/>
  <c r="D231"/>
  <c r="D230"/>
  <c r="D229"/>
  <c r="D228"/>
  <c r="D227"/>
  <c r="D226"/>
  <c r="C225"/>
  <c r="B225"/>
  <c r="D225" s="1"/>
  <c r="D224"/>
  <c r="D223"/>
  <c r="D222"/>
  <c r="D221"/>
  <c r="D220"/>
  <c r="C219"/>
  <c r="B219"/>
  <c r="D218"/>
  <c r="D217"/>
  <c r="D216"/>
  <c r="D215"/>
  <c r="D214"/>
  <c r="C213"/>
  <c r="B213"/>
  <c r="D213" s="1"/>
  <c r="D212"/>
  <c r="D211"/>
  <c r="D210"/>
  <c r="D209"/>
  <c r="D208"/>
  <c r="D207"/>
  <c r="D206"/>
  <c r="D205"/>
  <c r="C205"/>
  <c r="B205"/>
  <c r="D204"/>
  <c r="D203"/>
  <c r="D202"/>
  <c r="D201"/>
  <c r="D200"/>
  <c r="D199"/>
  <c r="C198"/>
  <c r="B198"/>
  <c r="D197"/>
  <c r="D196"/>
  <c r="D195"/>
  <c r="D194"/>
  <c r="D193"/>
  <c r="D192"/>
  <c r="C191"/>
  <c r="B191"/>
  <c r="D190"/>
  <c r="D189"/>
  <c r="D188"/>
  <c r="D187"/>
  <c r="D186"/>
  <c r="D185"/>
  <c r="C184"/>
  <c r="B184"/>
  <c r="D184" s="1"/>
  <c r="D183"/>
  <c r="D182"/>
  <c r="D181"/>
  <c r="D180"/>
  <c r="D179"/>
  <c r="D178"/>
  <c r="C177"/>
  <c r="B177"/>
  <c r="D177" s="1"/>
  <c r="D176"/>
  <c r="D175"/>
  <c r="D174"/>
  <c r="D173"/>
  <c r="D172"/>
  <c r="D171"/>
  <c r="C170"/>
  <c r="B170"/>
  <c r="D169"/>
  <c r="D168"/>
  <c r="D167"/>
  <c r="D166"/>
  <c r="D165"/>
  <c r="C164"/>
  <c r="B164"/>
  <c r="D164" s="1"/>
  <c r="D163"/>
  <c r="D162"/>
  <c r="D161"/>
  <c r="D160"/>
  <c r="D159"/>
  <c r="D158"/>
  <c r="D157"/>
  <c r="D156"/>
  <c r="C156"/>
  <c r="B156"/>
  <c r="D155"/>
  <c r="D154"/>
  <c r="D153"/>
  <c r="D152"/>
  <c r="D151"/>
  <c r="D150"/>
  <c r="D149"/>
  <c r="C149"/>
  <c r="B149"/>
  <c r="D148"/>
  <c r="D147"/>
  <c r="D146"/>
  <c r="D145"/>
  <c r="D144"/>
  <c r="D143"/>
  <c r="D142"/>
  <c r="D141"/>
  <c r="D140"/>
  <c r="D139"/>
  <c r="D138"/>
  <c r="D137"/>
  <c r="D136"/>
  <c r="C136"/>
  <c r="B136"/>
  <c r="D135"/>
  <c r="D134"/>
  <c r="D133"/>
  <c r="D132"/>
  <c r="D131"/>
  <c r="D130"/>
  <c r="D129"/>
  <c r="D128"/>
  <c r="D127"/>
  <c r="D126"/>
  <c r="D125"/>
  <c r="C125"/>
  <c r="B125"/>
  <c r="D124"/>
  <c r="D123"/>
  <c r="D122"/>
  <c r="D121"/>
  <c r="D120"/>
  <c r="D119"/>
  <c r="D118"/>
  <c r="D117"/>
  <c r="D116"/>
  <c r="C116"/>
  <c r="B116"/>
  <c r="D115"/>
  <c r="D114"/>
  <c r="D113"/>
  <c r="D112"/>
  <c r="D111"/>
  <c r="D110"/>
  <c r="D109"/>
  <c r="D108"/>
  <c r="D107"/>
  <c r="D106"/>
  <c r="C106"/>
  <c r="B106"/>
  <c r="D105"/>
  <c r="D104"/>
  <c r="D103"/>
  <c r="D102"/>
  <c r="D101"/>
  <c r="D100"/>
  <c r="D99"/>
  <c r="D98"/>
  <c r="D97"/>
  <c r="D96"/>
  <c r="D95"/>
  <c r="D94"/>
  <c r="C93"/>
  <c r="B93"/>
  <c r="D93" s="1"/>
  <c r="D92"/>
  <c r="D91"/>
  <c r="D90"/>
  <c r="D89"/>
  <c r="D88"/>
  <c r="D87"/>
  <c r="D86"/>
  <c r="D85"/>
  <c r="C84"/>
  <c r="B84"/>
  <c r="D83"/>
  <c r="D82"/>
  <c r="D81"/>
  <c r="D80"/>
  <c r="D79"/>
  <c r="D78"/>
  <c r="D77"/>
  <c r="D76"/>
  <c r="D75"/>
  <c r="D74"/>
  <c r="D73"/>
  <c r="C72"/>
  <c r="B72"/>
  <c r="D72" s="1"/>
  <c r="D71"/>
  <c r="D70"/>
  <c r="D69"/>
  <c r="D68"/>
  <c r="D67"/>
  <c r="D66"/>
  <c r="D65"/>
  <c r="D64"/>
  <c r="D63"/>
  <c r="D62"/>
  <c r="C61"/>
  <c r="B61"/>
  <c r="D61" s="1"/>
  <c r="D60"/>
  <c r="D59"/>
  <c r="D58"/>
  <c r="D57"/>
  <c r="D56"/>
  <c r="D55"/>
  <c r="D54"/>
  <c r="D53"/>
  <c r="D52"/>
  <c r="D51"/>
  <c r="C50"/>
  <c r="B50"/>
  <c r="D49"/>
  <c r="D48"/>
  <c r="D47"/>
  <c r="D46"/>
  <c r="D45"/>
  <c r="D44"/>
  <c r="D43"/>
  <c r="D42"/>
  <c r="D41"/>
  <c r="D40"/>
  <c r="D39"/>
  <c r="D38"/>
  <c r="C38"/>
  <c r="B38"/>
  <c r="D37"/>
  <c r="D36"/>
  <c r="D35"/>
  <c r="D34"/>
  <c r="D33"/>
  <c r="D32"/>
  <c r="D31"/>
  <c r="D30"/>
  <c r="D29"/>
  <c r="D28"/>
  <c r="C27"/>
  <c r="B27"/>
  <c r="D27" s="1"/>
  <c r="D26"/>
  <c r="D25"/>
  <c r="D24"/>
  <c r="D23"/>
  <c r="D22"/>
  <c r="D21"/>
  <c r="D20"/>
  <c r="D19"/>
  <c r="D18"/>
  <c r="C18"/>
  <c r="B18"/>
  <c r="D17"/>
  <c r="D16"/>
  <c r="D15"/>
  <c r="D14"/>
  <c r="D13"/>
  <c r="D12"/>
  <c r="D11"/>
  <c r="D10"/>
  <c r="D9"/>
  <c r="D8"/>
  <c r="D7"/>
  <c r="C6"/>
  <c r="B6"/>
  <c r="B5" s="1"/>
  <c r="D32" i="2"/>
  <c r="D31"/>
  <c r="D30"/>
  <c r="D29"/>
  <c r="D28"/>
  <c r="D27"/>
  <c r="D26"/>
  <c r="D25"/>
  <c r="C24"/>
  <c r="B24"/>
  <c r="D24" s="1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  <c r="C5"/>
  <c r="C35" s="1"/>
  <c r="B5"/>
  <c r="B35" s="1"/>
  <c r="C108" i="1"/>
  <c r="B108"/>
  <c r="C83"/>
  <c r="B83"/>
  <c r="C47"/>
  <c r="B47"/>
  <c r="C40"/>
  <c r="C39" s="1"/>
  <c r="C38" s="1"/>
  <c r="B40"/>
  <c r="D32"/>
  <c r="D31"/>
  <c r="D30"/>
  <c r="D29"/>
  <c r="D28"/>
  <c r="D27"/>
  <c r="D26"/>
  <c r="D25"/>
  <c r="C24"/>
  <c r="B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C5"/>
  <c r="C35" s="1"/>
  <c r="B5"/>
  <c r="B35" s="1"/>
  <c r="D61" i="3" l="1"/>
  <c r="D125"/>
  <c r="D177"/>
  <c r="D184"/>
  <c r="D287"/>
  <c r="D304"/>
  <c r="D395"/>
  <c r="C520"/>
  <c r="D575"/>
  <c r="C640"/>
  <c r="B785"/>
  <c r="D856"/>
  <c r="B915"/>
  <c r="D915" s="1"/>
  <c r="D971"/>
  <c r="D1011"/>
  <c r="D1045"/>
  <c r="C1134"/>
  <c r="D1134" s="1"/>
  <c r="C1154"/>
  <c r="D1154" s="1"/>
  <c r="D1189"/>
  <c r="B1207"/>
  <c r="D1265"/>
  <c r="D106"/>
  <c r="C356"/>
  <c r="D401"/>
  <c r="C409"/>
  <c r="C463"/>
  <c r="D508"/>
  <c r="D521"/>
  <c r="D604"/>
  <c r="D646"/>
  <c r="D683"/>
  <c r="D692"/>
  <c r="C804"/>
  <c r="D939"/>
  <c r="D1135"/>
  <c r="D1155"/>
  <c r="D1240"/>
  <c r="D18"/>
  <c r="D72"/>
  <c r="C265"/>
  <c r="B409"/>
  <c r="D409" s="1"/>
  <c r="D488"/>
  <c r="D582"/>
  <c r="D253"/>
  <c r="B265"/>
  <c r="B520"/>
  <c r="C712"/>
  <c r="C785"/>
  <c r="B979"/>
  <c r="D979" s="1"/>
  <c r="B1134"/>
  <c r="B1154"/>
  <c r="C1207"/>
  <c r="D265"/>
  <c r="D520"/>
  <c r="D356"/>
  <c r="D463"/>
  <c r="C1278"/>
  <c r="B5"/>
  <c r="D5" s="1"/>
  <c r="D254"/>
  <c r="D266"/>
  <c r="D410"/>
  <c r="D464"/>
  <c r="B640"/>
  <c r="D640" s="1"/>
  <c r="B712"/>
  <c r="D712" s="1"/>
  <c r="D786"/>
  <c r="B804"/>
  <c r="D1006"/>
  <c r="D1046"/>
  <c r="D1066"/>
  <c r="D1208"/>
  <c r="B1278"/>
  <c r="D1278" s="1"/>
  <c r="B1296" i="4"/>
  <c r="D1280"/>
  <c r="D1281"/>
  <c r="D170"/>
  <c r="D253"/>
  <c r="C356"/>
  <c r="D499"/>
  <c r="C520"/>
  <c r="D567"/>
  <c r="D915"/>
  <c r="D1091"/>
  <c r="D1118"/>
  <c r="D1257"/>
  <c r="C5"/>
  <c r="D191"/>
  <c r="D198"/>
  <c r="D232"/>
  <c r="D443"/>
  <c r="B463"/>
  <c r="D463" s="1"/>
  <c r="D545"/>
  <c r="D710"/>
  <c r="D713"/>
  <c r="D798"/>
  <c r="D805"/>
  <c r="B979"/>
  <c r="D979" s="1"/>
  <c r="B1045"/>
  <c r="D1045" s="1"/>
  <c r="B1134"/>
  <c r="D1134" s="1"/>
  <c r="D50"/>
  <c r="D391"/>
  <c r="D429"/>
  <c r="D516"/>
  <c r="D590"/>
  <c r="C640"/>
  <c r="D640" s="1"/>
  <c r="D696"/>
  <c r="D735"/>
  <c r="D761"/>
  <c r="D1080"/>
  <c r="D1207"/>
  <c r="D84"/>
  <c r="D219"/>
  <c r="D295"/>
  <c r="D371"/>
  <c r="D619"/>
  <c r="D628"/>
  <c r="D641"/>
  <c r="D664"/>
  <c r="C712"/>
  <c r="C804"/>
  <c r="C1278" s="1"/>
  <c r="D912"/>
  <c r="C979"/>
  <c r="B1090"/>
  <c r="D1090" s="1"/>
  <c r="B1154"/>
  <c r="D1154" s="1"/>
  <c r="D1273"/>
  <c r="D1265"/>
  <c r="D5"/>
  <c r="D712"/>
  <c r="B265"/>
  <c r="D265" s="1"/>
  <c r="B409"/>
  <c r="D409" s="1"/>
  <c r="B785"/>
  <c r="D785" s="1"/>
  <c r="D6"/>
  <c r="B356"/>
  <c r="D356" s="1"/>
  <c r="D480"/>
  <c r="B520"/>
  <c r="D916"/>
  <c r="D980"/>
  <c r="D1220"/>
  <c r="D1266"/>
  <c r="D35" i="2"/>
  <c r="D24" i="1"/>
  <c r="B39"/>
  <c r="B38" s="1"/>
  <c r="B121" s="1"/>
  <c r="D35"/>
  <c r="D5"/>
  <c r="C7" i="8"/>
  <c r="E75" i="6"/>
  <c r="F75"/>
  <c r="G75"/>
  <c r="H75"/>
  <c r="I75"/>
  <c r="J75"/>
  <c r="K75"/>
  <c r="L75"/>
  <c r="M75"/>
  <c r="N75"/>
  <c r="O75"/>
  <c r="P75"/>
  <c r="D51" s="1"/>
  <c r="C51" s="1"/>
  <c r="C76"/>
  <c r="B75"/>
  <c r="O8"/>
  <c r="N8"/>
  <c r="M8"/>
  <c r="J7"/>
  <c r="I7"/>
  <c r="L8"/>
  <c r="K8"/>
  <c r="J8"/>
  <c r="I8"/>
  <c r="L7"/>
  <c r="H8"/>
  <c r="G8"/>
  <c r="H7"/>
  <c r="C9"/>
  <c r="C10"/>
  <c r="C11"/>
  <c r="C12"/>
  <c r="C13"/>
  <c r="C14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2"/>
  <c r="C53"/>
  <c r="C54"/>
  <c r="C55"/>
  <c r="C57"/>
  <c r="C58"/>
  <c r="C59"/>
  <c r="C60"/>
  <c r="C61"/>
  <c r="C62"/>
  <c r="C63"/>
  <c r="C64"/>
  <c r="C65"/>
  <c r="C66"/>
  <c r="C67"/>
  <c r="C68"/>
  <c r="C69"/>
  <c r="C70"/>
  <c r="C71"/>
  <c r="C72"/>
  <c r="F8"/>
  <c r="E8"/>
  <c r="P8"/>
  <c r="D38" i="1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C37"/>
  <c r="C121" s="1"/>
  <c r="D121" s="1"/>
  <c r="B37"/>
  <c r="D9" i="8"/>
  <c r="C11"/>
  <c r="D8"/>
  <c r="D6"/>
  <c r="D75" i="6" l="1"/>
  <c r="K7"/>
  <c r="D15"/>
  <c r="C15"/>
  <c r="C7" s="1"/>
  <c r="G7"/>
  <c r="M7"/>
  <c r="O7"/>
  <c r="D785" i="3"/>
  <c r="D804"/>
  <c r="D1207"/>
  <c r="D804" i="4"/>
  <c r="D520"/>
  <c r="B1278"/>
  <c r="D1278" s="1"/>
  <c r="D39" i="1"/>
  <c r="C77" i="6"/>
  <c r="C75" s="1"/>
  <c r="N7"/>
  <c r="E7"/>
  <c r="F7"/>
  <c r="P7"/>
  <c r="C8"/>
  <c r="D7" i="8"/>
  <c r="B11"/>
  <c r="D11" s="1"/>
  <c r="D7" i="6" l="1"/>
  <c r="D37" i="1"/>
</calcChain>
</file>

<file path=xl/sharedStrings.xml><?xml version="1.0" encoding="utf-8"?>
<sst xmlns="http://schemas.openxmlformats.org/spreadsheetml/2006/main" count="4951" uniqueCount="1854">
  <si>
    <t>单位：万元</t>
  </si>
  <si>
    <t>项目</t>
  </si>
  <si>
    <t>上年决算（执行)数</t>
  </si>
  <si>
    <t>预算数</t>
  </si>
  <si>
    <t>一、税收收入</t>
  </si>
  <si>
    <t xml:space="preserve">    增值税</t>
  </si>
  <si>
    <t xml:space="preserve">    企业所得税</t>
  </si>
  <si>
    <t xml:space="preserve">    企业所得税退税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</si>
  <si>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</si>
  <si>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</si>
  <si>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</si>
  <si>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</si>
  <si>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</si>
  <si>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</si>
  <si>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</si>
  <si>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</si>
  <si>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</si>
  <si>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</si>
  <si>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</si>
  <si>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其他税收收入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</si>
  <si>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</si>
  <si>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</si>
  <si>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</si>
  <si>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</si>
  <si>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</si>
  <si>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</si>
  <si>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捐赠收入</t>
  </si>
  <si>
    <t xml:space="preserve">    政府住房基金收入</t>
  </si>
  <si>
    <t xml:space="preserve">    其他收入</t>
  </si>
  <si>
    <t>表二</t>
    <phoneticPr fontId="2" type="noConversion"/>
  </si>
  <si>
    <t>本级收入合计</t>
  </si>
  <si>
    <t>转移性收入</t>
  </si>
  <si>
    <t xml:space="preserve">  上级补助收入</t>
  </si>
  <si>
    <t xml:space="preserve">    返还性收入</t>
  </si>
  <si>
    <t xml:space="preserve">      增值税税收返还收入</t>
  </si>
  <si>
    <t xml:space="preserve">      消费税税收返还收入</t>
  </si>
  <si>
    <t xml:space="preserve">    一般性转移支付收入</t>
  </si>
  <si>
    <t xml:space="preserve">      体制补助收入</t>
  </si>
  <si>
    <t xml:space="preserve">      均衡性转移支付收入</t>
  </si>
  <si>
    <t xml:space="preserve">      县级基本财力保障机制奖补资金收入</t>
  </si>
  <si>
    <t xml:space="preserve">      结算补助收入</t>
  </si>
  <si>
    <t xml:space="preserve">      资源枯竭型城市转移支付补助收入</t>
  </si>
  <si>
    <t xml:space="preserve">      企业事业单位划转补助收入</t>
  </si>
  <si>
    <t xml:space="preserve">      产粮（油）大县奖励资金收入</t>
  </si>
  <si>
    <t xml:space="preserve">      重点生态功能区转移支付收入</t>
  </si>
  <si>
    <t xml:space="preserve">      固定数额补助收入</t>
  </si>
  <si>
    <t xml:space="preserve">      革命老区转移支付收入</t>
  </si>
  <si>
    <t xml:space="preserve">      民族地区转移支付收入</t>
  </si>
  <si>
    <t xml:space="preserve">      贫困地区转移支付收入</t>
  </si>
  <si>
    <t xml:space="preserve">      其他一般性转移支付收入</t>
  </si>
  <si>
    <t xml:space="preserve">    专项转移支付收入</t>
  </si>
  <si>
    <t xml:space="preserve">      一般公共服务</t>
  </si>
  <si>
    <t xml:space="preserve">      外交</t>
  </si>
  <si>
    <t xml:space="preserve">      国防</t>
  </si>
  <si>
    <t xml:space="preserve">      公共安全</t>
  </si>
  <si>
    <t xml:space="preserve">      教育</t>
  </si>
  <si>
    <t xml:space="preserve">      科学技术</t>
  </si>
  <si>
    <t xml:space="preserve">      社会保障和就业</t>
  </si>
  <si>
    <t xml:space="preserve">      节能环保</t>
  </si>
  <si>
    <t xml:space="preserve">      城乡社区</t>
  </si>
  <si>
    <t xml:space="preserve">      农林水</t>
  </si>
  <si>
    <t xml:space="preserve">      交通运输</t>
  </si>
  <si>
    <t xml:space="preserve">      资源勘探信息等</t>
  </si>
  <si>
    <t xml:space="preserve">      商业服务业等</t>
  </si>
  <si>
    <t xml:space="preserve">      金融</t>
  </si>
  <si>
    <t xml:space="preserve">      住房保障</t>
  </si>
  <si>
    <t xml:space="preserve">      粮油物资储备</t>
  </si>
  <si>
    <t xml:space="preserve">      其他收入</t>
  </si>
  <si>
    <t xml:space="preserve">  上年结余收入</t>
  </si>
  <si>
    <t xml:space="preserve">  调入资金</t>
  </si>
  <si>
    <t xml:space="preserve">  接受其他地区援助收入</t>
  </si>
  <si>
    <t>收入总计</t>
  </si>
  <si>
    <t>表一</t>
    <phoneticPr fontId="2" type="noConversion"/>
  </si>
  <si>
    <t>一、一般公共服务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</si>
  <si>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</si>
  <si>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</si>
  <si>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</si>
  <si>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</si>
  <si>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</si>
  <si>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</si>
  <si>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</si>
  <si>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</si>
  <si>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</si>
  <si>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</si>
  <si>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</si>
  <si>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</si>
  <si>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</si>
  <si>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</si>
  <si>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</si>
  <si>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</si>
  <si>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</si>
  <si>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  专项服务</t>
  </si>
  <si>
    <t xml:space="preserve">      专项业务活动</t>
  </si>
  <si>
    <t xml:space="preserve">      政务公开审批</t>
  </si>
  <si>
    <t xml:space="preserve">      信访事务</t>
  </si>
  <si>
    <t xml:space="preserve">      参事事务</t>
  </si>
  <si>
    <t xml:space="preserve">      其他政府办公厅（室）及相关机构事务支出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</si>
  <si>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</si>
  <si>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</si>
  <si>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</si>
  <si>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</si>
  <si>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</si>
  <si>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</si>
  <si>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应对气象变化管理事务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</si>
  <si>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</si>
  <si>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</si>
  <si>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</si>
  <si>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</si>
  <si>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</si>
  <si>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</si>
  <si>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</si>
  <si>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</si>
  <si>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</si>
  <si>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</si>
  <si>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</si>
  <si>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</si>
  <si>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</si>
  <si>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</si>
  <si>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</si>
  <si>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</si>
  <si>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税务办案</t>
  </si>
  <si>
    <t xml:space="preserve">      代扣代收代征税款手续费</t>
  </si>
  <si>
    <t xml:space="preserve">      税务宣传</t>
  </si>
  <si>
    <t xml:space="preserve">      协税护税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</si>
  <si>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</si>
  <si>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</si>
  <si>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</si>
  <si>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</si>
  <si>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</si>
  <si>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</si>
  <si>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</si>
  <si>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其他海关事务支出</t>
  </si>
  <si>
    <t xml:space="preserve">    人力资源事务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</si>
  <si>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</si>
  <si>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</si>
  <si>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</si>
  <si>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</si>
  <si>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</si>
  <si>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</si>
  <si>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</si>
  <si>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</si>
  <si>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</si>
  <si>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</si>
  <si>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</si>
  <si>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</si>
  <si>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</si>
  <si>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</si>
  <si>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</si>
  <si>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</si>
  <si>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</si>
  <si>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</si>
  <si>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国家知识产权战略</t>
  </si>
  <si>
    <t xml:space="preserve">      专利试点和产业化推进</t>
  </si>
  <si>
    <t xml:space="preserve">      国际组织专项活动</t>
  </si>
  <si>
    <t xml:space="preserve">      知识产权宏观管理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</si>
  <si>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</si>
  <si>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</si>
  <si>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</si>
  <si>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</si>
  <si>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  港澳事务</t>
  </si>
  <si>
    <t xml:space="preserve">      台湾事务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</si>
  <si>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</si>
  <si>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</si>
  <si>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</si>
  <si>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</si>
  <si>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</si>
  <si>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</si>
  <si>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其他群众团体事务支出</t>
  </si>
  <si>
    <t xml:space="preserve">    党委办公厅（室）及相关机构事务</t>
  </si>
  <si>
    <t xml:space="preserve">      专项业务</t>
  </si>
  <si>
    <t xml:space="preserve">      其他党委办公厅（室）及相关机构事务支出</t>
  </si>
  <si>
    <t xml:space="preserve">    组织事务</t>
  </si>
  <si>
    <t xml:space="preserve">    宣传事务</t>
  </si>
  <si>
    <t xml:space="preserve">      其他宣传事务支出</t>
  </si>
  <si>
    <t xml:space="preserve">    统战事务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</si>
  <si>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</si>
  <si>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</si>
  <si>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</si>
  <si>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</si>
  <si>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</si>
  <si>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其他一般公共服务支出</t>
  </si>
  <si>
    <t xml:space="preserve">      国家赔偿费用支出</t>
  </si>
  <si>
    <t>二、外交支出</t>
  </si>
  <si>
    <t xml:space="preserve">    对外合作与交流</t>
  </si>
  <si>
    <t xml:space="preserve">    其他外交支出</t>
  </si>
  <si>
    <t>三、国防支出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</si>
  <si>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</si>
  <si>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</si>
  <si>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</si>
  <si>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</si>
  <si>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</si>
  <si>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国防教育</t>
  </si>
  <si>
    <t xml:space="preserve">      预备役部队</t>
  </si>
  <si>
    <t xml:space="preserve">      民兵</t>
  </si>
  <si>
    <t xml:space="preserve">      其他国防动员支出</t>
  </si>
  <si>
    <t xml:space="preserve">    其他国防支出</t>
  </si>
  <si>
    <t>四、公共安全支出</t>
  </si>
  <si>
    <t xml:space="preserve">    公安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</si>
  <si>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</si>
  <si>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</si>
  <si>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</si>
  <si>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</si>
  <si>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</si>
  <si>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</si>
  <si>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</si>
  <si>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</si>
  <si>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</si>
  <si>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</si>
  <si>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</si>
  <si>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</si>
  <si>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</si>
  <si>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</si>
  <si>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律师公证管理</t>
  </si>
  <si>
    <t xml:space="preserve">      法律援助</t>
  </si>
  <si>
    <t xml:space="preserve">      仲裁</t>
  </si>
  <si>
    <t xml:space="preserve">      社区矫正</t>
  </si>
  <si>
    <t xml:space="preserve">      司法鉴定</t>
  </si>
  <si>
    <t xml:space="preserve">      其他司法支出</t>
  </si>
  <si>
    <t xml:space="preserve">    监狱</t>
  </si>
  <si>
    <t xml:space="preserve">      犯人生活</t>
  </si>
  <si>
    <t xml:space="preserve">      犯人改造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</si>
  <si>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</si>
  <si>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</si>
  <si>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</si>
  <si>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</si>
  <si>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</si>
  <si>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</si>
  <si>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</si>
  <si>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</si>
  <si>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</si>
  <si>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</si>
  <si>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</si>
  <si>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</si>
  <si>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其他缉私警察支出</t>
  </si>
  <si>
    <t>五、教育支出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</si>
  <si>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</si>
  <si>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</si>
  <si>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</si>
  <si>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</si>
  <si>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</si>
  <si>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</si>
  <si>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</si>
  <si>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</si>
  <si>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化解农村义务教育债务支出</t>
  </si>
  <si>
    <t xml:space="preserve">      化解普通高中债务支出</t>
  </si>
  <si>
    <t xml:space="preserve">      其他普通教育支出</t>
  </si>
  <si>
    <t xml:space="preserve">    职业教育</t>
  </si>
  <si>
    <t xml:space="preserve">      初等职业教育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</si>
  <si>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</si>
  <si>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</si>
  <si>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</si>
  <si>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</si>
  <si>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</si>
  <si>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</si>
  <si>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</si>
  <si>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</si>
  <si>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</si>
  <si>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</si>
  <si>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</si>
  <si>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</si>
  <si>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</si>
  <si>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</si>
  <si>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其他留学教育支出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</si>
  <si>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</si>
  <si>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</si>
  <si>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</si>
  <si>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</si>
  <si>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</si>
  <si>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</si>
  <si>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</si>
  <si>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</si>
  <si>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</si>
  <si>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</si>
  <si>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</si>
  <si>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</si>
  <si>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</si>
  <si>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</si>
  <si>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</si>
  <si>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</si>
  <si>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</si>
  <si>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>六、科学技术支出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</si>
  <si>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</si>
  <si>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</si>
  <si>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</si>
  <si>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</si>
  <si>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</si>
  <si>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重点实验室及相关设施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</si>
  <si>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</si>
  <si>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</si>
  <si>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</si>
  <si>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</si>
  <si>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</si>
  <si>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</si>
  <si>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</si>
  <si>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</si>
  <si>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</si>
  <si>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</si>
  <si>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</si>
  <si>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</si>
  <si>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</si>
  <si>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</si>
  <si>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</si>
  <si>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</si>
  <si>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</si>
  <si>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</si>
  <si>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</si>
  <si>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</si>
  <si>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</si>
  <si>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</si>
  <si>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</si>
  <si>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</si>
  <si>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</si>
  <si>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</si>
  <si>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</si>
  <si>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</si>
  <si>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</si>
  <si>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</si>
  <si>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</si>
  <si>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</si>
  <si>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</si>
  <si>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</si>
  <si>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</si>
  <si>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</si>
  <si>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</si>
  <si>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</si>
  <si>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</si>
  <si>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</si>
  <si>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</si>
  <si>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</si>
  <si>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</si>
  <si>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文化创作与保护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</si>
  <si>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</si>
  <si>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</si>
  <si>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</si>
  <si>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</si>
  <si>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</si>
  <si>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</si>
  <si>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</si>
  <si>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</si>
  <si>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</si>
  <si>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</si>
  <si>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</si>
  <si>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</si>
  <si>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</si>
  <si>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  广播</t>
  </si>
  <si>
    <t xml:space="preserve">      电视</t>
  </si>
  <si>
    <t xml:space="preserve">      宣传文化发展专项支出</t>
  </si>
  <si>
    <t xml:space="preserve">      文化产业发展专项支出</t>
  </si>
  <si>
    <t>八、社会保障和就业支出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</si>
  <si>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</si>
  <si>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</si>
  <si>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</si>
  <si>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</si>
  <si>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</si>
  <si>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</si>
  <si>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</si>
  <si>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</si>
  <si>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</si>
  <si>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其他人力资源和社会保障管理事务支出</t>
  </si>
  <si>
    <t xml:space="preserve">    民政管理事务</t>
  </si>
  <si>
    <t xml:space="preserve">      行政区划和地名管理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</si>
  <si>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</si>
  <si>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</si>
  <si>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</si>
  <si>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</si>
  <si>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</si>
  <si>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</si>
  <si>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</si>
  <si>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</si>
  <si>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</si>
  <si>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</si>
  <si>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</si>
  <si>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</si>
  <si>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</si>
  <si>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</si>
  <si>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</si>
  <si>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</si>
  <si>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</si>
  <si>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</si>
  <si>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</si>
  <si>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</si>
  <si>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求职创业补贴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</si>
  <si>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</si>
  <si>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</si>
  <si>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</si>
  <si>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</si>
  <si>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</si>
  <si>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优抚事业单位支出</t>
  </si>
  <si>
    <t xml:space="preserve">      义务兵优待</t>
  </si>
  <si>
    <t xml:space="preserve">      农村籍退役士兵老年生活补助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</si>
  <si>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</si>
  <si>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</si>
  <si>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</si>
  <si>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</si>
  <si>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</si>
  <si>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</si>
  <si>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</si>
  <si>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</si>
  <si>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</si>
  <si>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</si>
  <si>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殡葬</t>
  </si>
  <si>
    <t xml:space="preserve">      社会福利事业单位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</si>
  <si>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</si>
  <si>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</si>
  <si>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</si>
  <si>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残疾人就业和扶贫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</si>
  <si>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</si>
  <si>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</si>
  <si>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</si>
  <si>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</si>
  <si>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</si>
  <si>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</si>
  <si>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</si>
  <si>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</si>
  <si>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</si>
  <si>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</si>
  <si>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</si>
  <si>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</si>
  <si>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</si>
  <si>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</si>
  <si>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</si>
  <si>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</si>
  <si>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</si>
  <si>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</si>
  <si>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</si>
  <si>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</si>
  <si>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</si>
  <si>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</si>
  <si>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</si>
  <si>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</si>
  <si>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</si>
  <si>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</si>
  <si>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财政对生育保险基金的补助</t>
  </si>
  <si>
    <t xml:space="preserve">      其他财政对社会保险基金的补助</t>
  </si>
  <si>
    <t xml:space="preserve">    其他社会保障和就业支出</t>
  </si>
  <si>
    <t xml:space="preserve">    公立医院</t>
  </si>
  <si>
    <t xml:space="preserve">      综合医院</t>
  </si>
  <si>
    <t xml:space="preserve">      中医（民族）医院</t>
  </si>
  <si>
    <t xml:space="preserve">      传染病医院</t>
  </si>
  <si>
    <t xml:space="preserve">      职业病防治医院</t>
  </si>
  <si>
    <t xml:space="preserve">      精神病医院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</si>
  <si>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</si>
  <si>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</si>
  <si>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</si>
  <si>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</si>
  <si>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</si>
  <si>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</si>
  <si>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</si>
  <si>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</si>
  <si>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</si>
  <si>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</si>
  <si>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</si>
  <si>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</si>
  <si>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</si>
  <si>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</si>
  <si>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</si>
  <si>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</si>
  <si>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</si>
  <si>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</si>
  <si>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</si>
  <si>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</si>
  <si>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</si>
  <si>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</si>
  <si>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中医（民族医）药专项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</si>
  <si>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</si>
  <si>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</si>
  <si>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</si>
  <si>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</si>
  <si>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</si>
  <si>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</si>
  <si>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</si>
  <si>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</si>
  <si>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</si>
  <si>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</si>
  <si>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</si>
  <si>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</si>
  <si>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</si>
  <si>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</si>
  <si>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</si>
  <si>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</si>
  <si>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</si>
  <si>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</si>
  <si>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</si>
  <si>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</si>
  <si>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>十、节能环保支出</t>
  </si>
  <si>
    <t xml:space="preserve">    环境保护管理事务</t>
  </si>
  <si>
    <t xml:space="preserve">      环境保护法规、规划及标准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</si>
  <si>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</si>
  <si>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</si>
  <si>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</si>
  <si>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</si>
  <si>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</si>
  <si>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</si>
  <si>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</si>
  <si>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</si>
  <si>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</si>
  <si>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</si>
  <si>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</si>
  <si>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</si>
  <si>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</si>
  <si>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</si>
  <si>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</si>
  <si>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</si>
  <si>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</si>
  <si>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</si>
  <si>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</si>
  <si>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</si>
  <si>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</si>
  <si>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</si>
  <si>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</t>
  </si>
  <si>
    <t xml:space="preserve">      其他天然林保护支出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</si>
  <si>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</si>
  <si>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</si>
  <si>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</si>
  <si>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</si>
  <si>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</si>
  <si>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</si>
  <si>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</si>
  <si>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</si>
  <si>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</si>
  <si>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</si>
  <si>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</si>
  <si>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能源节约利用</t>
  </si>
  <si>
    <t xml:space="preserve">    污染减排</t>
  </si>
  <si>
    <t xml:space="preserve">      其他污染减排支出</t>
  </si>
  <si>
    <t xml:space="preserve">    可再生能源</t>
  </si>
  <si>
    <t xml:space="preserve">    循环经济</t>
  </si>
  <si>
    <t xml:space="preserve">    能源管理事务</t>
  </si>
  <si>
    <t xml:space="preserve">      能源预测预警</t>
  </si>
  <si>
    <t xml:space="preserve">      能源战略规划与实施</t>
  </si>
  <si>
    <t xml:space="preserve">      能源科技装备</t>
  </si>
  <si>
    <t xml:space="preserve">      能源行业管理</t>
  </si>
  <si>
    <t xml:space="preserve">      能源管理</t>
  </si>
  <si>
    <t xml:space="preserve">      石油储备发展管理</t>
  </si>
  <si>
    <t xml:space="preserve">      能源调查</t>
  </si>
  <si>
    <t xml:space="preserve">      农村电网建设</t>
  </si>
  <si>
    <t xml:space="preserve">      其他能源管理事务支出</t>
  </si>
  <si>
    <t xml:space="preserve">    其他节能环保支出</t>
  </si>
  <si>
    <t>十一、城乡社区支出</t>
  </si>
  <si>
    <t>十二、农林水支出</t>
  </si>
  <si>
    <t>十三、交通运输支出</t>
  </si>
  <si>
    <t xml:space="preserve">      其他交通运输支出</t>
  </si>
  <si>
    <t>十五、商业服务业等支出</t>
  </si>
  <si>
    <t xml:space="preserve">      其他商业服务业等支出</t>
  </si>
  <si>
    <t>十六、金融支出</t>
  </si>
  <si>
    <t>十七、援助其他地区支出</t>
  </si>
  <si>
    <t>十九、住房保障支出</t>
  </si>
  <si>
    <t>二十、粮油物资储备支出</t>
  </si>
  <si>
    <t xml:space="preserve">        其他支出</t>
  </si>
  <si>
    <t>表三</t>
    <phoneticPr fontId="2" type="noConversion"/>
  </si>
  <si>
    <t xml:space="preserve">  援助其他地区支出</t>
  </si>
  <si>
    <t>支出总计</t>
  </si>
  <si>
    <r>
      <t>项</t>
    </r>
    <r>
      <rPr>
        <b/>
        <sz val="12"/>
        <rFont val="宋体"/>
        <family val="3"/>
        <charset val="134"/>
      </rPr>
      <t>目</t>
    </r>
  </si>
  <si>
    <t>表六</t>
    <phoneticPr fontId="2" type="noConversion"/>
  </si>
  <si>
    <t>区划名称</t>
    <phoneticPr fontId="12" type="noConversion"/>
  </si>
  <si>
    <t>延津县</t>
    <phoneticPr fontId="12" type="noConversion"/>
  </si>
  <si>
    <t>表七</t>
    <phoneticPr fontId="12" type="noConversion"/>
  </si>
  <si>
    <t>单位：万元</t>
    <phoneticPr fontId="12" type="noConversion"/>
  </si>
  <si>
    <t>项    目</t>
    <phoneticPr fontId="12" type="noConversion"/>
  </si>
  <si>
    <t>因公出国（境）费用</t>
    <phoneticPr fontId="12" type="noConversion"/>
  </si>
  <si>
    <t>公务接待费</t>
    <phoneticPr fontId="12" type="noConversion"/>
  </si>
  <si>
    <t>公务用车购置及运行费</t>
    <phoneticPr fontId="12" type="noConversion"/>
  </si>
  <si>
    <t>其中：公务用车运行维护费</t>
    <phoneticPr fontId="12" type="noConversion"/>
  </si>
  <si>
    <t xml:space="preserve">      公务用车购置费</t>
    <phoneticPr fontId="12" type="noConversion"/>
  </si>
  <si>
    <t>合    计</t>
    <phoneticPr fontId="12" type="noConversion"/>
  </si>
  <si>
    <t>备注：按照党中央、国务院以及部门预算管理有关规定，“三公”经费包括因公出国（境）费、公务用车购置及运行费和公务接待费。（1）因公出国（境）费，指单位工作人员公务出国（境）的住宿费、差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公务用车改革保留一般公务用车和执法执勤用车。（3）公务接待费，指单位按规定开支的各类公务接待支出。</t>
    <phoneticPr fontId="12" type="noConversion"/>
  </si>
  <si>
    <t xml:space="preserve">增幅   </t>
    <phoneticPr fontId="12" type="noConversion"/>
  </si>
  <si>
    <t>表八</t>
    <phoneticPr fontId="12" type="noConversion"/>
  </si>
  <si>
    <t>科目编码</t>
  </si>
  <si>
    <t>类名称</t>
  </si>
  <si>
    <t>款名称</t>
  </si>
  <si>
    <t>工资福利支出</t>
  </si>
  <si>
    <t>对个人和家庭的补助支出</t>
  </si>
  <si>
    <t>公用经费支出</t>
  </si>
  <si>
    <t>类</t>
  </si>
  <si>
    <t>款</t>
  </si>
  <si>
    <t>项</t>
  </si>
  <si>
    <t>合计</t>
  </si>
  <si>
    <t>201小计</t>
  </si>
  <si>
    <t>01小计</t>
  </si>
  <si>
    <t>201</t>
  </si>
  <si>
    <t>01</t>
  </si>
  <si>
    <t>一般公共服务支出</t>
  </si>
  <si>
    <t>人大事务</t>
  </si>
  <si>
    <t>2010101  行政运行</t>
  </si>
  <si>
    <t>04</t>
  </si>
  <si>
    <t>2010104  人大会议</t>
  </si>
  <si>
    <t>07</t>
  </si>
  <si>
    <t>2010107  人大代表履职能力提升</t>
  </si>
  <si>
    <t>08</t>
  </si>
  <si>
    <t>2010108  代表工作</t>
  </si>
  <si>
    <t>02小计</t>
  </si>
  <si>
    <t>02</t>
  </si>
  <si>
    <t>政协事务</t>
  </si>
  <si>
    <t>2010201  行政运行</t>
  </si>
  <si>
    <t>2010204  政协会议</t>
  </si>
  <si>
    <t>05</t>
  </si>
  <si>
    <t>2010205  委员视察</t>
  </si>
  <si>
    <t>06</t>
  </si>
  <si>
    <t>2010206  参政议政</t>
  </si>
  <si>
    <t>50</t>
  </si>
  <si>
    <t>99</t>
  </si>
  <si>
    <t>2010299  其他政协事务支出</t>
  </si>
  <si>
    <t>03小计</t>
  </si>
  <si>
    <t>03</t>
  </si>
  <si>
    <t>政府办公厅（室）及相关机构事务</t>
  </si>
  <si>
    <t>2010301  行政运行</t>
  </si>
  <si>
    <t>2010308  信访事务</t>
  </si>
  <si>
    <t>2010350  事业运行</t>
  </si>
  <si>
    <t>04小计</t>
  </si>
  <si>
    <t>发展与改革事务</t>
  </si>
  <si>
    <t>2010401  行政运行</t>
  </si>
  <si>
    <t>2010450  事业运行</t>
  </si>
  <si>
    <t>05小计</t>
  </si>
  <si>
    <t>统计信息事务</t>
  </si>
  <si>
    <t>2010501  行政运行</t>
  </si>
  <si>
    <t>2010505  专项统计业务</t>
  </si>
  <si>
    <t>2010507  专项普查活动</t>
  </si>
  <si>
    <t>2010599  其他统计信息事务支出</t>
  </si>
  <si>
    <t>06小计</t>
  </si>
  <si>
    <t>财政事务</t>
  </si>
  <si>
    <t>2010601  行政运行</t>
  </si>
  <si>
    <t>07小计</t>
  </si>
  <si>
    <t>09</t>
  </si>
  <si>
    <t>税收事务</t>
  </si>
  <si>
    <t>08小计</t>
  </si>
  <si>
    <t>审计事务</t>
  </si>
  <si>
    <t>2010801  行政运行</t>
  </si>
  <si>
    <t>10小计</t>
  </si>
  <si>
    <t>10</t>
  </si>
  <si>
    <t>人力资源事务</t>
  </si>
  <si>
    <t>2011001  行政运行</t>
  </si>
  <si>
    <t>2011099  其他人力资源事务支出</t>
  </si>
  <si>
    <t>11小计</t>
  </si>
  <si>
    <t>11</t>
  </si>
  <si>
    <t>纪检监察事务</t>
  </si>
  <si>
    <t>2011101  行政运行</t>
  </si>
  <si>
    <t>13小计</t>
  </si>
  <si>
    <t>13</t>
  </si>
  <si>
    <t>商贸事务</t>
  </si>
  <si>
    <t>2011301  行政运行</t>
  </si>
  <si>
    <t>2011308  招商引资</t>
  </si>
  <si>
    <t>2011350  事业运行</t>
  </si>
  <si>
    <t>17</t>
  </si>
  <si>
    <t>23小计</t>
  </si>
  <si>
    <t>23</t>
  </si>
  <si>
    <t>民族事务</t>
  </si>
  <si>
    <t>2012301  行政运行</t>
  </si>
  <si>
    <t>26小计</t>
  </si>
  <si>
    <t>26</t>
  </si>
  <si>
    <t>28小计</t>
  </si>
  <si>
    <t>28</t>
  </si>
  <si>
    <t>29小计</t>
  </si>
  <si>
    <t>29</t>
  </si>
  <si>
    <t>群众团体事务</t>
  </si>
  <si>
    <t>2012901  行政运行</t>
  </si>
  <si>
    <t>2012999  其他群众团体事务支出</t>
  </si>
  <si>
    <t>31小计</t>
  </si>
  <si>
    <t>31</t>
  </si>
  <si>
    <t>党委办公厅（室）及相关机构事务</t>
  </si>
  <si>
    <t>2013101  行政运行</t>
  </si>
  <si>
    <t>2013150  事业运行</t>
  </si>
  <si>
    <t>32小计</t>
  </si>
  <si>
    <t>32</t>
  </si>
  <si>
    <t>组织事务</t>
  </si>
  <si>
    <t>2013201  行政运行</t>
  </si>
  <si>
    <t>33小计</t>
  </si>
  <si>
    <t>33</t>
  </si>
  <si>
    <t>宣传事务</t>
  </si>
  <si>
    <t>2013301  行政运行</t>
  </si>
  <si>
    <t>2013302  一般行政管理事务</t>
  </si>
  <si>
    <t>34小计</t>
  </si>
  <si>
    <t>34</t>
  </si>
  <si>
    <t>统战事务</t>
  </si>
  <si>
    <t>2013401  行政运行</t>
  </si>
  <si>
    <t>2013499  其他统战事务支出</t>
  </si>
  <si>
    <t>36小计</t>
  </si>
  <si>
    <t>36</t>
  </si>
  <si>
    <t>其他共产党事务支出</t>
  </si>
  <si>
    <t>2013601  行政运行</t>
  </si>
  <si>
    <t>99小计</t>
  </si>
  <si>
    <t>其他一般公共服务支出</t>
  </si>
  <si>
    <t>2019999  其他一般公共服务支出</t>
  </si>
  <si>
    <t>203小计</t>
  </si>
  <si>
    <t>203</t>
  </si>
  <si>
    <t>国防支出</t>
  </si>
  <si>
    <t>国防动员</t>
  </si>
  <si>
    <t>2030607  民兵</t>
  </si>
  <si>
    <t>204小计</t>
  </si>
  <si>
    <t>204</t>
  </si>
  <si>
    <t>公共安全支出</t>
  </si>
  <si>
    <t>公安</t>
  </si>
  <si>
    <t>2040201  行政运行</t>
  </si>
  <si>
    <t>12</t>
  </si>
  <si>
    <t>2040299  其他公安支出</t>
  </si>
  <si>
    <t>检察</t>
  </si>
  <si>
    <t>2040401  行政运行</t>
  </si>
  <si>
    <t>法院</t>
  </si>
  <si>
    <t>2040501  行政运行</t>
  </si>
  <si>
    <t>司法</t>
  </si>
  <si>
    <t>2040601  行政运行</t>
  </si>
  <si>
    <t>2040604  基层司法业务</t>
  </si>
  <si>
    <t>2040607  法律援助</t>
  </si>
  <si>
    <t>2040610  社区矫正</t>
  </si>
  <si>
    <t>2040699  其他司法支出</t>
  </si>
  <si>
    <t>205小计</t>
  </si>
  <si>
    <t>205</t>
  </si>
  <si>
    <t>教育支出</t>
  </si>
  <si>
    <t>教育管理事务</t>
  </si>
  <si>
    <t>2050101  行政运行</t>
  </si>
  <si>
    <t>2050102  一般行政管理事务</t>
  </si>
  <si>
    <t>2050103  机关服务</t>
  </si>
  <si>
    <t>2050199  其他教育管理事务支出</t>
  </si>
  <si>
    <t>普通教育</t>
  </si>
  <si>
    <t>2050201  学前教育</t>
  </si>
  <si>
    <t>2050202  小学教育</t>
  </si>
  <si>
    <t>2050203  初中教育</t>
  </si>
  <si>
    <t>2050204  高中教育</t>
  </si>
  <si>
    <t>2050299  其他普通教育支出</t>
  </si>
  <si>
    <t>职业教育</t>
  </si>
  <si>
    <t>特殊教育</t>
  </si>
  <si>
    <t>2050701  特殊学校教育</t>
  </si>
  <si>
    <t>进修及培训</t>
  </si>
  <si>
    <t>2050801  教师进修</t>
  </si>
  <si>
    <t>2050802  干部教育</t>
  </si>
  <si>
    <t>09小计</t>
  </si>
  <si>
    <t>教育费附加安排的支出</t>
  </si>
  <si>
    <t>2050901  农村中小学校舍建设</t>
  </si>
  <si>
    <t>2050905  中等职业学校教学设施</t>
  </si>
  <si>
    <t>2050999  其他教育费附加安排的支出</t>
  </si>
  <si>
    <t>206小计</t>
  </si>
  <si>
    <t>206</t>
  </si>
  <si>
    <t>科学技术支出</t>
  </si>
  <si>
    <t>科学技术管理事务</t>
  </si>
  <si>
    <t>2060199  其他科学技术管理事务支出</t>
  </si>
  <si>
    <t>技术研究与开发</t>
  </si>
  <si>
    <t>2060404  科技成果转化与扩散</t>
  </si>
  <si>
    <t>科技条件与服务</t>
  </si>
  <si>
    <t>2060502  技术创新服务体系</t>
  </si>
  <si>
    <t>科学技术普及</t>
  </si>
  <si>
    <t>2060702  科普活动</t>
  </si>
  <si>
    <t>其他科学技术支出</t>
  </si>
  <si>
    <t>2069901  科技奖励</t>
  </si>
  <si>
    <t>207小计</t>
  </si>
  <si>
    <t>207</t>
  </si>
  <si>
    <t>2070101  行政运行</t>
  </si>
  <si>
    <t>2070103  机关服务</t>
  </si>
  <si>
    <t>2070104  图书馆</t>
  </si>
  <si>
    <t>2070106  艺术表演场所</t>
  </si>
  <si>
    <t>2070107  艺术表演团体</t>
  </si>
  <si>
    <t>2070109  群众文化</t>
  </si>
  <si>
    <t>文物</t>
  </si>
  <si>
    <t>2070205  博物馆</t>
  </si>
  <si>
    <t>体育</t>
  </si>
  <si>
    <t>2070308  群众体育</t>
  </si>
  <si>
    <t>208小计</t>
  </si>
  <si>
    <t>208</t>
  </si>
  <si>
    <t>社会保障和就业支出</t>
  </si>
  <si>
    <t>人力资源和社会保障管理事务</t>
  </si>
  <si>
    <t>2080101  行政运行</t>
  </si>
  <si>
    <t>2080102  一般行政管理事务</t>
  </si>
  <si>
    <t>2080103  机关服务</t>
  </si>
  <si>
    <t>2080109  社会保险经办机构</t>
  </si>
  <si>
    <t>2080199  其他人力资源和社会保障管理事务支出</t>
  </si>
  <si>
    <t>民政管理事务</t>
  </si>
  <si>
    <t>2080201  行政运行</t>
  </si>
  <si>
    <t>2080203  机关服务</t>
  </si>
  <si>
    <t>2080299  其他民政管理事务支出</t>
  </si>
  <si>
    <t>2080502  事业单位离退休</t>
  </si>
  <si>
    <t>2080505  机关事业单位基本养老保险缴费支出</t>
  </si>
  <si>
    <t>2080507  对机关事业单位基本养老保险基金的补助</t>
  </si>
  <si>
    <t>就业补助</t>
  </si>
  <si>
    <t>2080799  其他就业补助支出</t>
  </si>
  <si>
    <t>抚恤</t>
  </si>
  <si>
    <t>2080804  优抚事业单位支出</t>
  </si>
  <si>
    <t>2080805  义务兵优待</t>
  </si>
  <si>
    <t>2080899  其他优抚支出</t>
  </si>
  <si>
    <t>退役安置</t>
  </si>
  <si>
    <t>2080901  退役士兵安置</t>
  </si>
  <si>
    <t>2080999  其他退役安置支出</t>
  </si>
  <si>
    <t>社会福利</t>
  </si>
  <si>
    <t>2081001  儿童福利</t>
  </si>
  <si>
    <t>2081004  殡葬</t>
  </si>
  <si>
    <t>残疾人事业</t>
  </si>
  <si>
    <t>2081101  行政运行</t>
  </si>
  <si>
    <t>2081103  机关服务</t>
  </si>
  <si>
    <t>2081107  残疾人生活和护理补贴</t>
  </si>
  <si>
    <t>2081199  其他残疾人事业支出</t>
  </si>
  <si>
    <t>19小计</t>
  </si>
  <si>
    <t>19</t>
  </si>
  <si>
    <t>最低生活保障</t>
  </si>
  <si>
    <t>2081902  农村最低生活保障金支出</t>
  </si>
  <si>
    <t>20小计</t>
  </si>
  <si>
    <t>20</t>
  </si>
  <si>
    <t>临时救助</t>
  </si>
  <si>
    <t>21小计</t>
  </si>
  <si>
    <t>21</t>
  </si>
  <si>
    <t>特困人员救助供养</t>
  </si>
  <si>
    <t>2082102  农村特困人员救助供养支出</t>
  </si>
  <si>
    <t>25小计</t>
  </si>
  <si>
    <t>25</t>
  </si>
  <si>
    <t>其他生活救助</t>
  </si>
  <si>
    <t>2082501  其他城市生活救助</t>
  </si>
  <si>
    <t>2082502  其他农村生活救助</t>
  </si>
  <si>
    <t>财政对基本养老保险基金的补助</t>
  </si>
  <si>
    <t>2082601  财政对企业职工基本养老保险基金的补助</t>
  </si>
  <si>
    <t>2082602  财政对城乡居民基本养老保险基金的补助</t>
  </si>
  <si>
    <t>其他社会保障和就业支出</t>
  </si>
  <si>
    <t>2089901  其他社会保障和就业支出</t>
  </si>
  <si>
    <t>210小计</t>
  </si>
  <si>
    <t>210</t>
  </si>
  <si>
    <t>2100101  行政运行</t>
  </si>
  <si>
    <t>2100102  一般行政管理事务</t>
  </si>
  <si>
    <t>2100103  机关服务</t>
  </si>
  <si>
    <t>公立医院</t>
  </si>
  <si>
    <t>2100201  综合医院</t>
  </si>
  <si>
    <t>2100202  中医（民族）医院</t>
  </si>
  <si>
    <t>2100299  其他公立医院支出</t>
  </si>
  <si>
    <t>基层医疗卫生机构</t>
  </si>
  <si>
    <t>2100302  乡镇卫生院</t>
  </si>
  <si>
    <t>2100399  其他基层医疗卫生机构支出</t>
  </si>
  <si>
    <t>公共卫生</t>
  </si>
  <si>
    <t>2100401  疾病预防控制机构</t>
  </si>
  <si>
    <t>2100402  卫生监督机构</t>
  </si>
  <si>
    <t>2100408  基本公共卫生服务</t>
  </si>
  <si>
    <t>2100499  其他公共卫生支出</t>
  </si>
  <si>
    <t>计划生育事务</t>
  </si>
  <si>
    <t>2100717  计划生育服务</t>
  </si>
  <si>
    <t>行政事业单位医疗</t>
  </si>
  <si>
    <t>2101101  行政单位医疗</t>
  </si>
  <si>
    <t>2101102  事业单位医疗</t>
  </si>
  <si>
    <t>2101199  其他行政事业单位医疗支出</t>
  </si>
  <si>
    <t>12小计</t>
  </si>
  <si>
    <t>财政对基本医疗保险基金的补助</t>
  </si>
  <si>
    <t>2101202  财政对城乡居民基本医疗保险基金的补助</t>
  </si>
  <si>
    <t>医疗救助</t>
  </si>
  <si>
    <t>2101301  城乡医疗救助</t>
  </si>
  <si>
    <t>14小计</t>
  </si>
  <si>
    <t>14</t>
  </si>
  <si>
    <t>优抚对象医疗</t>
  </si>
  <si>
    <t>2101401  优抚对象医疗补助</t>
  </si>
  <si>
    <t>211小计</t>
  </si>
  <si>
    <t>211</t>
  </si>
  <si>
    <t>节能环保支出</t>
  </si>
  <si>
    <t>环境保护管理事务</t>
  </si>
  <si>
    <t>2110101  行政运行</t>
  </si>
  <si>
    <t>2110103  机关服务</t>
  </si>
  <si>
    <t>污染防治</t>
  </si>
  <si>
    <t>2110301  大气</t>
  </si>
  <si>
    <t>2110399  其他污染防治支出</t>
  </si>
  <si>
    <t>212小计</t>
  </si>
  <si>
    <t>212</t>
  </si>
  <si>
    <t>城乡社区支出</t>
  </si>
  <si>
    <t>城乡社区管理事务</t>
  </si>
  <si>
    <t>2120101  行政运行</t>
  </si>
  <si>
    <t>2120103  机关服务</t>
  </si>
  <si>
    <t>城乡社区公共设施</t>
  </si>
  <si>
    <t>2120399  其他城乡社区公共设施支出</t>
  </si>
  <si>
    <t>城乡社区环境卫生</t>
  </si>
  <si>
    <t>2120501  城乡社区环境卫生</t>
  </si>
  <si>
    <t>213小计</t>
  </si>
  <si>
    <t>213</t>
  </si>
  <si>
    <t>农林水支出</t>
  </si>
  <si>
    <t>2130101  行政运行</t>
  </si>
  <si>
    <t>2130104  事业运行</t>
  </si>
  <si>
    <t>2130106  科技转化与推广服务</t>
  </si>
  <si>
    <t>2130108  病虫害控制</t>
  </si>
  <si>
    <t>2130109  农产品质量安全</t>
  </si>
  <si>
    <t>2130110  执法监管</t>
  </si>
  <si>
    <t>22</t>
  </si>
  <si>
    <t>2130201  行政运行</t>
  </si>
  <si>
    <t>水利</t>
  </si>
  <si>
    <t>2130301  行政运行</t>
  </si>
  <si>
    <t>2130304  水利行业业务管理</t>
  </si>
  <si>
    <t>2130311  水资源节约管理与保护</t>
  </si>
  <si>
    <t>2130314  防汛</t>
  </si>
  <si>
    <t>扶贫</t>
  </si>
  <si>
    <t>2130505  生产发展</t>
  </si>
  <si>
    <t>2130599  其他扶贫支出</t>
  </si>
  <si>
    <t>农村综合改革</t>
  </si>
  <si>
    <t>2130701  对村级一事一议的补助</t>
  </si>
  <si>
    <t>2130705  对村民委员会和村党支部的补助</t>
  </si>
  <si>
    <t>2130706  对村集体经济组织的补助</t>
  </si>
  <si>
    <t>214小计</t>
  </si>
  <si>
    <t>214</t>
  </si>
  <si>
    <t>交通运输支出</t>
  </si>
  <si>
    <t>公路水路运输</t>
  </si>
  <si>
    <t>2140101  行政运行</t>
  </si>
  <si>
    <t>2140103  机关服务</t>
  </si>
  <si>
    <t>2140199  其他公路水路运输支出</t>
  </si>
  <si>
    <t>215小计</t>
  </si>
  <si>
    <t>215</t>
  </si>
  <si>
    <t>资源勘探开发</t>
  </si>
  <si>
    <t>2150101  行政运行</t>
  </si>
  <si>
    <t>工业和信息产业监管</t>
  </si>
  <si>
    <t>2150501  行政运行</t>
  </si>
  <si>
    <t>216小计</t>
  </si>
  <si>
    <t>216</t>
  </si>
  <si>
    <t>商业服务业等支出</t>
  </si>
  <si>
    <t>商业流通事务</t>
  </si>
  <si>
    <t>2160201  行政运行</t>
  </si>
  <si>
    <t>2160250  事业运行</t>
  </si>
  <si>
    <t>219小计</t>
  </si>
  <si>
    <t>219</t>
  </si>
  <si>
    <t>援助其他地区支出</t>
  </si>
  <si>
    <t>其他支出</t>
  </si>
  <si>
    <t>21999  其他支出</t>
  </si>
  <si>
    <t>220小计</t>
  </si>
  <si>
    <t>220</t>
  </si>
  <si>
    <t>2200101  行政运行</t>
  </si>
  <si>
    <t>2200150  事业运行</t>
  </si>
  <si>
    <t>气象事务</t>
  </si>
  <si>
    <t>2200504  气象事业机构</t>
  </si>
  <si>
    <t>2200509  气象服务</t>
  </si>
  <si>
    <t>221小计</t>
  </si>
  <si>
    <t>221</t>
  </si>
  <si>
    <t>住房保障支出</t>
  </si>
  <si>
    <t>保障性安居工程支出</t>
  </si>
  <si>
    <t>2210105  农村危房改造</t>
  </si>
  <si>
    <t>2210106  公共租赁住房</t>
  </si>
  <si>
    <t>222小计</t>
  </si>
  <si>
    <t>222</t>
  </si>
  <si>
    <t>粮油物资储备支出</t>
  </si>
  <si>
    <t>粮油事务</t>
  </si>
  <si>
    <t>2220112  粮食财务挂账利息补贴</t>
  </si>
  <si>
    <t>2220150  事业运行</t>
  </si>
  <si>
    <t>2220199  其他粮油事务支出</t>
  </si>
  <si>
    <t>粮油储备</t>
  </si>
  <si>
    <t>2220401  储备粮油补贴</t>
  </si>
  <si>
    <t>227小计</t>
  </si>
  <si>
    <t>小计</t>
  </si>
  <si>
    <t>227</t>
  </si>
  <si>
    <t>预备费</t>
  </si>
  <si>
    <t>227  预备费</t>
  </si>
  <si>
    <t>229小计</t>
  </si>
  <si>
    <t>229</t>
  </si>
  <si>
    <t>232小计</t>
  </si>
  <si>
    <t>232</t>
  </si>
  <si>
    <t>债务付息支出</t>
  </si>
  <si>
    <t>地方政府一般债务付息支出</t>
  </si>
  <si>
    <t>2320301  地方政府一般债券付息支出</t>
  </si>
  <si>
    <t>一般公共预算基本支出表</t>
    <phoneticPr fontId="2" type="noConversion"/>
  </si>
  <si>
    <t>项级名称</t>
    <phoneticPr fontId="2" type="noConversion"/>
  </si>
  <si>
    <t>合计</t>
    <phoneticPr fontId="2" type="noConversion"/>
  </si>
  <si>
    <t>一般公共预算基本支出情况表（部门经济分类）</t>
  </si>
  <si>
    <t>经济科目编码</t>
  </si>
  <si>
    <t>科目名称</t>
  </si>
  <si>
    <t>一般公共预算拨款</t>
  </si>
  <si>
    <t xml:space="preserve">        支出总计</t>
  </si>
  <si>
    <t>工资福利支出小计</t>
  </si>
  <si>
    <t>债务利息及费用支出小计</t>
  </si>
  <si>
    <t>基本工资</t>
  </si>
  <si>
    <t xml:space="preserve">      国内债务付息</t>
  </si>
  <si>
    <t>津贴补贴</t>
  </si>
  <si>
    <t xml:space="preserve">      国外债务付息</t>
  </si>
  <si>
    <t>奖金</t>
  </si>
  <si>
    <t xml:space="preserve">      国内债务发行费用</t>
  </si>
  <si>
    <t>伙食补助费</t>
  </si>
  <si>
    <t xml:space="preserve">      国外债务发行费用</t>
  </si>
  <si>
    <t>绩效工资</t>
  </si>
  <si>
    <t>资本性支出（基本建设）小计</t>
  </si>
  <si>
    <t>机关事业单位基本养老保险缴费</t>
  </si>
  <si>
    <t xml:space="preserve">      房屋建筑物购建</t>
  </si>
  <si>
    <t>职业年金缴费</t>
  </si>
  <si>
    <t xml:space="preserve">      办公设备购置</t>
  </si>
  <si>
    <t>职工基本医疗保险缴费</t>
  </si>
  <si>
    <t xml:space="preserve">      专用设备购置</t>
  </si>
  <si>
    <t>公务员医疗补助缴费</t>
  </si>
  <si>
    <t xml:space="preserve">      基础设施建设</t>
  </si>
  <si>
    <t>其他社会保障缴费</t>
  </si>
  <si>
    <t xml:space="preserve">      大型修缮</t>
  </si>
  <si>
    <t>住房公积金</t>
  </si>
  <si>
    <t xml:space="preserve">      信息网络及软件购置更新</t>
  </si>
  <si>
    <t>医疗费</t>
  </si>
  <si>
    <t xml:space="preserve">      物资储备</t>
  </si>
  <si>
    <t>其他工资福利支出</t>
  </si>
  <si>
    <t xml:space="preserve">      公务用车购置</t>
  </si>
  <si>
    <t>商品和服务支出小计</t>
  </si>
  <si>
    <t xml:space="preserve">      其他交通工具购置</t>
  </si>
  <si>
    <t>办公费</t>
  </si>
  <si>
    <t xml:space="preserve">      文物和陈列品购置</t>
  </si>
  <si>
    <t>印刷费</t>
  </si>
  <si>
    <t xml:space="preserve">      无形资产购置</t>
  </si>
  <si>
    <t>咨询费</t>
  </si>
  <si>
    <t xml:space="preserve">      其他基本建设支出</t>
  </si>
  <si>
    <t>手续费</t>
  </si>
  <si>
    <t>水费</t>
  </si>
  <si>
    <t xml:space="preserve">    房屋建筑物购建</t>
  </si>
  <si>
    <t>电费</t>
  </si>
  <si>
    <t xml:space="preserve">    办公设备购置</t>
  </si>
  <si>
    <t>邮电费</t>
  </si>
  <si>
    <t xml:space="preserve">    专用设备购置</t>
  </si>
  <si>
    <t>取暖费</t>
  </si>
  <si>
    <t xml:space="preserve">     基础设施建设</t>
  </si>
  <si>
    <t>物业管理费</t>
  </si>
  <si>
    <t xml:space="preserve">     大型修缮</t>
  </si>
  <si>
    <t>差旅费</t>
  </si>
  <si>
    <t xml:space="preserve">     信息网络及软件购置更新</t>
  </si>
  <si>
    <t>因公出国（境）费用</t>
  </si>
  <si>
    <t xml:space="preserve">     物资储备</t>
  </si>
  <si>
    <t>维修（护）费</t>
  </si>
  <si>
    <t xml:space="preserve">     土地补偿</t>
  </si>
  <si>
    <t>租赁费</t>
  </si>
  <si>
    <t xml:space="preserve">     安置补助</t>
  </si>
  <si>
    <t>会议费</t>
  </si>
  <si>
    <t xml:space="preserve">     地上附着物和青苗补偿</t>
  </si>
  <si>
    <t>培训费</t>
  </si>
  <si>
    <t xml:space="preserve">     拆迁补偿</t>
  </si>
  <si>
    <t>公务接待费</t>
  </si>
  <si>
    <t xml:space="preserve">     公务用车购置</t>
  </si>
  <si>
    <t>专用材料费</t>
  </si>
  <si>
    <t xml:space="preserve">     其他交通工具购置</t>
  </si>
  <si>
    <t>被装购置费</t>
  </si>
  <si>
    <t xml:space="preserve">     文物和陈列品购置</t>
  </si>
  <si>
    <t>专用燃料费</t>
  </si>
  <si>
    <t xml:space="preserve">     无形资产购置</t>
  </si>
  <si>
    <t>劳务费</t>
  </si>
  <si>
    <t xml:space="preserve">     其他资本性支出</t>
  </si>
  <si>
    <t>委托业务费</t>
  </si>
  <si>
    <t>对企业补助（基本建设）小计</t>
  </si>
  <si>
    <t>工会经费</t>
  </si>
  <si>
    <t xml:space="preserve">    资本金注入</t>
  </si>
  <si>
    <t>福利费</t>
  </si>
  <si>
    <t xml:space="preserve">    其他对企业补助</t>
  </si>
  <si>
    <t>公务用车运行维护费</t>
  </si>
  <si>
    <t>对企业补助小计</t>
  </si>
  <si>
    <t>其他交通费用</t>
  </si>
  <si>
    <t>税金及附加费用</t>
  </si>
  <si>
    <t xml:space="preserve">    政府投资基金股权投资</t>
  </si>
  <si>
    <t>其他商品和服务支出</t>
  </si>
  <si>
    <t xml:space="preserve">    费用补贴</t>
  </si>
  <si>
    <t>对个人和家庭的补助支出小计</t>
  </si>
  <si>
    <t xml:space="preserve">    利息补贴</t>
  </si>
  <si>
    <t xml:space="preserve">     离休费</t>
  </si>
  <si>
    <t xml:space="preserve">      其他对企业补助</t>
  </si>
  <si>
    <t xml:space="preserve">     退休费</t>
  </si>
  <si>
    <t>对社会保障基金补助小计</t>
  </si>
  <si>
    <t xml:space="preserve">     退职（役）费</t>
  </si>
  <si>
    <t xml:space="preserve">    对社会保险基金补助</t>
  </si>
  <si>
    <t xml:space="preserve">     抚恤金</t>
  </si>
  <si>
    <t xml:space="preserve">     生活补助</t>
  </si>
  <si>
    <t>其他支出小计</t>
  </si>
  <si>
    <t xml:space="preserve">     救济费</t>
  </si>
  <si>
    <t xml:space="preserve">    赠与</t>
  </si>
  <si>
    <t xml:space="preserve">     医疗费补助</t>
  </si>
  <si>
    <t xml:space="preserve">    国家赔偿费用支出</t>
  </si>
  <si>
    <t xml:space="preserve">     助学金</t>
  </si>
  <si>
    <t>对民间非营利组织和群众性自治组织补贴</t>
  </si>
  <si>
    <t xml:space="preserve">     奖励金</t>
  </si>
  <si>
    <t xml:space="preserve">    其他支出</t>
  </si>
  <si>
    <t xml:space="preserve">     个人农业生产补贴</t>
  </si>
  <si>
    <t xml:space="preserve">     其他对个人和家庭的补助支出</t>
  </si>
  <si>
    <r>
      <t>项</t>
    </r>
    <r>
      <rPr>
        <b/>
        <sz val="12"/>
        <rFont val="宋体"/>
        <family val="3"/>
        <charset val="134"/>
      </rPr>
      <t>目</t>
    </r>
  </si>
  <si>
    <t>预算数为决算（执行）数%</t>
  </si>
  <si>
    <t>收入合计</t>
  </si>
  <si>
    <t xml:space="preserve">      所得税基数返还收入 </t>
  </si>
  <si>
    <t xml:space="preserve">      成品油税费改革税收返还收入</t>
  </si>
  <si>
    <t>上年决算（执行)数</t>
    <phoneticPr fontId="6" type="noConversion"/>
  </si>
  <si>
    <t>支出合计</t>
  </si>
  <si>
    <t>转移性支出</t>
  </si>
  <si>
    <t xml:space="preserve">  上解支出</t>
    <phoneticPr fontId="6" type="noConversion"/>
  </si>
  <si>
    <t xml:space="preserve">    体制上解支出</t>
  </si>
  <si>
    <t xml:space="preserve">    专项上解支出</t>
  </si>
  <si>
    <t xml:space="preserve">  调出资金</t>
  </si>
  <si>
    <t xml:space="preserve">  年终结余</t>
  </si>
  <si>
    <t>资本性支出小计</t>
  </si>
  <si>
    <t>2010399  其他政府办公厅（室）及相关机构事务支出</t>
  </si>
  <si>
    <t>2010499  其他发展与改革事务支出</t>
  </si>
  <si>
    <t>2010699  其他财政事务支出</t>
  </si>
  <si>
    <t>2010708  协税护税</t>
  </si>
  <si>
    <t>2013404  宗教事务</t>
  </si>
  <si>
    <t>38小计</t>
  </si>
  <si>
    <t>38</t>
  </si>
  <si>
    <t>市场监督管理事务</t>
  </si>
  <si>
    <t>2013801  行政运行</t>
  </si>
  <si>
    <t>2013850  事业运行</t>
  </si>
  <si>
    <t>2030603  人民防空</t>
  </si>
  <si>
    <t>武装警察部队</t>
  </si>
  <si>
    <t>2040221  特别业务</t>
  </si>
  <si>
    <t>其他公共安全支出</t>
  </si>
  <si>
    <t>2049901  其他公共安全支出</t>
  </si>
  <si>
    <t>2060499  其他技术研究与开发支出</t>
  </si>
  <si>
    <t>2069999  其他科学技术支出</t>
  </si>
  <si>
    <t>文化旅游体育与传媒支出</t>
  </si>
  <si>
    <t>文化和旅游</t>
  </si>
  <si>
    <t>2070112  文化和旅游市场管理</t>
  </si>
  <si>
    <t>2070199  其他文化和旅游支出</t>
  </si>
  <si>
    <t>新闻出版电影</t>
  </si>
  <si>
    <t>2070699  其他新闻出版电影支出</t>
  </si>
  <si>
    <t>广播电视</t>
  </si>
  <si>
    <t>2070803  机关服务</t>
  </si>
  <si>
    <t>2070899  其他广播电视支出</t>
  </si>
  <si>
    <t>2080506  机关事业单位职业年金缴费支出</t>
  </si>
  <si>
    <t>2080801  死亡抚恤</t>
  </si>
  <si>
    <t>2080803  在乡复员、退伍军人生活补助</t>
  </si>
  <si>
    <t>2080902  军队移交政府的离退休人员安置</t>
  </si>
  <si>
    <t>2081002  老年福利</t>
  </si>
  <si>
    <t>2081005  社会福利事业单位</t>
  </si>
  <si>
    <t>2082001  临时救助支出</t>
  </si>
  <si>
    <t>退役军人管理事务</t>
  </si>
  <si>
    <t>2082801  行政运行</t>
  </si>
  <si>
    <t>2082804  拥军优属</t>
  </si>
  <si>
    <t>卫生健康支出</t>
  </si>
  <si>
    <t>卫生健康管理事务</t>
  </si>
  <si>
    <t>2100199  其他卫生健康管理事务支出</t>
  </si>
  <si>
    <t>能源节约利用</t>
  </si>
  <si>
    <t>2111001  能源节约利用</t>
  </si>
  <si>
    <t>35</t>
  </si>
  <si>
    <t>林业和草原</t>
  </si>
  <si>
    <t>2130204  事业机构</t>
  </si>
  <si>
    <t>2130319  江河湖库水系综合整治</t>
  </si>
  <si>
    <t>普惠金融发展支出</t>
  </si>
  <si>
    <t>2130803  农业保险保费补贴</t>
  </si>
  <si>
    <t>2140104  公路建设</t>
  </si>
  <si>
    <t>2150502  一般行政管理事务</t>
  </si>
  <si>
    <t>其他商业服务业等支出</t>
  </si>
  <si>
    <t>2169999  其他商业服务业等支出</t>
  </si>
  <si>
    <t>自然资源海洋气象等支出</t>
  </si>
  <si>
    <t>自然资源事务</t>
  </si>
  <si>
    <t>224小计</t>
  </si>
  <si>
    <t>224</t>
  </si>
  <si>
    <t>灾害防治及应急管理支出</t>
  </si>
  <si>
    <t>应急管理事务</t>
  </si>
  <si>
    <t>2240101  行政运行</t>
  </si>
  <si>
    <t>消防事务</t>
  </si>
  <si>
    <t>2240201  行政运行</t>
  </si>
  <si>
    <t>2299901  其他支出</t>
  </si>
  <si>
    <t>政府一般债务限额和余额表</t>
    <phoneticPr fontId="2" type="noConversion"/>
  </si>
  <si>
    <t>其中：一般债券余额</t>
    <phoneticPr fontId="12" type="noConversion"/>
  </si>
  <si>
    <t>合计</t>
    <phoneticPr fontId="2" type="noConversion"/>
  </si>
  <si>
    <t>一般公共预算支出情况表（政府经济分类）</t>
  </si>
  <si>
    <t>政府经济科目编码</t>
  </si>
  <si>
    <t>机关工资福利支出小计</t>
  </si>
  <si>
    <t>工资奖金津补贴</t>
  </si>
  <si>
    <t xml:space="preserve">        费用补贴</t>
  </si>
  <si>
    <t>社会保障缴费</t>
  </si>
  <si>
    <t xml:space="preserve">        利息补贴</t>
  </si>
  <si>
    <t xml:space="preserve">        其他对企业补助</t>
  </si>
  <si>
    <t>对企业资本性补助小计</t>
  </si>
  <si>
    <t>机关商品和服务支出小计</t>
  </si>
  <si>
    <t>办公经费</t>
  </si>
  <si>
    <t>对个人和家庭的补助小计</t>
  </si>
  <si>
    <t xml:space="preserve">       社会福利和救助</t>
  </si>
  <si>
    <t xml:space="preserve">        助学金</t>
  </si>
  <si>
    <t xml:space="preserve">        个人农业生产补贴</t>
  </si>
  <si>
    <t xml:space="preserve">        离退休费</t>
  </si>
  <si>
    <t xml:space="preserve">        其他对个人和家庭补助</t>
  </si>
  <si>
    <t xml:space="preserve">        对社会保险基金补助</t>
  </si>
  <si>
    <t>机关资本性支出（一）小计</t>
  </si>
  <si>
    <t xml:space="preserve">        补充全国社会保障基金</t>
  </si>
  <si>
    <t xml:space="preserve">        房屋建筑物购建</t>
  </si>
  <si>
    <t xml:space="preserve">        基础设施建设</t>
  </si>
  <si>
    <t xml:space="preserve">        国内债务付息</t>
  </si>
  <si>
    <t xml:space="preserve">        公务用车购置</t>
  </si>
  <si>
    <t xml:space="preserve">        国外债务付息</t>
  </si>
  <si>
    <t xml:space="preserve">        土地征迁补偿和安置支出</t>
  </si>
  <si>
    <t xml:space="preserve">        国内债务发行费用</t>
  </si>
  <si>
    <t xml:space="preserve">        设备购置</t>
  </si>
  <si>
    <t xml:space="preserve">        国外债务发行费用</t>
  </si>
  <si>
    <t xml:space="preserve">        大型修缮</t>
  </si>
  <si>
    <t>债务还本支出小计</t>
  </si>
  <si>
    <t xml:space="preserve">        其他资本性支出</t>
  </si>
  <si>
    <t xml:space="preserve">        国内债务还本</t>
  </si>
  <si>
    <t>机关资本性支出（二）小计</t>
  </si>
  <si>
    <t xml:space="preserve">        国外债务还本</t>
  </si>
  <si>
    <t xml:space="preserve">        上下级政府间转移性支出</t>
  </si>
  <si>
    <t xml:space="preserve">        援助其他地区支出</t>
  </si>
  <si>
    <t xml:space="preserve">        债务转贷</t>
  </si>
  <si>
    <t xml:space="preserve">        调出资金</t>
  </si>
  <si>
    <t>预备费及预留</t>
  </si>
  <si>
    <t>对事业单位经常性补助小计</t>
  </si>
  <si>
    <t xml:space="preserve">        预备费</t>
  </si>
  <si>
    <t xml:space="preserve">        工资福利支出</t>
  </si>
  <si>
    <t xml:space="preserve">        预留</t>
  </si>
  <si>
    <t xml:space="preserve">        商品和服务支出</t>
  </si>
  <si>
    <t xml:space="preserve">        其他对事业单位补助</t>
  </si>
  <si>
    <t xml:space="preserve">        赠与</t>
  </si>
  <si>
    <t>对事业单位资本性补助小计</t>
  </si>
  <si>
    <t xml:space="preserve">        国家赔偿费用支出</t>
  </si>
  <si>
    <t xml:space="preserve">        资本性支出（一）</t>
  </si>
  <si>
    <t xml:space="preserve">        资本性支出（二）</t>
  </si>
  <si>
    <t>一般公共预算支出情况表（部门经济分类）</t>
  </si>
  <si>
    <t xml:space="preserve">         支出总计</t>
  </si>
  <si>
    <t xml:space="preserve">       国内债务付息</t>
  </si>
  <si>
    <t xml:space="preserve">       国外债务付息</t>
  </si>
  <si>
    <t xml:space="preserve">       国内债务发行费用</t>
  </si>
  <si>
    <t xml:space="preserve">       国外债务发行费用</t>
  </si>
  <si>
    <t xml:space="preserve">       房屋建筑物购建</t>
  </si>
  <si>
    <t xml:space="preserve">       办公设备购置</t>
  </si>
  <si>
    <t xml:space="preserve">       专用设备购置</t>
  </si>
  <si>
    <t xml:space="preserve">       基础设施建设</t>
  </si>
  <si>
    <t xml:space="preserve">       大型修缮</t>
  </si>
  <si>
    <t xml:space="preserve">       信息网络及软件购置更新</t>
  </si>
  <si>
    <t xml:space="preserve">       物资储备</t>
  </si>
  <si>
    <t xml:space="preserve">       公务用车购置</t>
  </si>
  <si>
    <t xml:space="preserve">       其他交通工具购置</t>
  </si>
  <si>
    <t xml:space="preserve">       文物和陈列品购置</t>
  </si>
  <si>
    <t xml:space="preserve">       无形资产购置</t>
  </si>
  <si>
    <t xml:space="preserve">       其他基本建设支出</t>
  </si>
  <si>
    <t xml:space="preserve">     房屋建筑物购建</t>
  </si>
  <si>
    <t xml:space="preserve">     办公设备购置</t>
  </si>
  <si>
    <t xml:space="preserve">     专用设备购置</t>
  </si>
  <si>
    <t xml:space="preserve">      土地补偿</t>
  </si>
  <si>
    <t xml:space="preserve">      安置补助</t>
  </si>
  <si>
    <t xml:space="preserve">      地上附着物和青苗补偿</t>
  </si>
  <si>
    <t xml:space="preserve">      拆迁补偿</t>
  </si>
  <si>
    <t xml:space="preserve">      其他资本性支出</t>
  </si>
  <si>
    <t xml:space="preserve">     资本金注入</t>
  </si>
  <si>
    <t xml:space="preserve">     其他对企业补助</t>
  </si>
  <si>
    <t xml:space="preserve">     政府投资基金股权投资</t>
  </si>
  <si>
    <t xml:space="preserve">     费用补贴</t>
  </si>
  <si>
    <t xml:space="preserve">     利息补贴</t>
  </si>
  <si>
    <t xml:space="preserve">      离休费</t>
  </si>
  <si>
    <t xml:space="preserve">       其他对企业补助</t>
  </si>
  <si>
    <t xml:space="preserve">      退休费</t>
  </si>
  <si>
    <t xml:space="preserve">      退职（役）费</t>
  </si>
  <si>
    <t xml:space="preserve">     对社会保险基金补助</t>
  </si>
  <si>
    <t xml:space="preserve">      抚恤金</t>
  </si>
  <si>
    <t xml:space="preserve">     补充全国社会保障基金</t>
  </si>
  <si>
    <t xml:space="preserve">      生活补助</t>
  </si>
  <si>
    <t xml:space="preserve">      救济费</t>
  </si>
  <si>
    <t xml:space="preserve">      医疗费补助</t>
  </si>
  <si>
    <t xml:space="preserve">      助学金</t>
  </si>
  <si>
    <t xml:space="preserve">      奖励金</t>
  </si>
  <si>
    <t xml:space="preserve">      个人农业生产补贴</t>
  </si>
  <si>
    <t xml:space="preserve">      其他对个人和家庭的补助支出</t>
  </si>
  <si>
    <t>表四之经济科目表</t>
    <phoneticPr fontId="2" type="noConversion"/>
  </si>
  <si>
    <t>一般公共预算税收返还和转移支付情况</t>
    <phoneticPr fontId="2" type="noConversion"/>
  </si>
  <si>
    <t>合计</t>
    <phoneticPr fontId="2" type="noConversion"/>
  </si>
  <si>
    <t>补助县级</t>
    <phoneticPr fontId="2" type="noConversion"/>
  </si>
  <si>
    <t>小计</t>
    <phoneticPr fontId="2" type="noConversion"/>
  </si>
  <si>
    <t>僧固乡</t>
    <phoneticPr fontId="2" type="noConversion"/>
  </si>
  <si>
    <t>石婆固</t>
    <phoneticPr fontId="2" type="noConversion"/>
  </si>
  <si>
    <t>魏邱乡</t>
    <phoneticPr fontId="2" type="noConversion"/>
  </si>
  <si>
    <t>司寨乡</t>
    <phoneticPr fontId="2" type="noConversion"/>
  </si>
  <si>
    <t>王楼镇</t>
    <phoneticPr fontId="2" type="noConversion"/>
  </si>
  <si>
    <t>马庄乡</t>
    <phoneticPr fontId="2" type="noConversion"/>
  </si>
  <si>
    <t>丰庄镇</t>
    <phoneticPr fontId="2" type="noConversion"/>
  </si>
  <si>
    <t>胙城乡</t>
    <phoneticPr fontId="2" type="noConversion"/>
  </si>
  <si>
    <t>东屯镇</t>
    <phoneticPr fontId="2" type="noConversion"/>
  </si>
  <si>
    <t>榆林乡</t>
    <phoneticPr fontId="2" type="noConversion"/>
  </si>
  <si>
    <t>小潭乡</t>
    <phoneticPr fontId="2" type="noConversion"/>
  </si>
  <si>
    <t>补助乡（镇）上解</t>
    <phoneticPr fontId="2" type="noConversion"/>
  </si>
  <si>
    <t>2020年新增一般债务限额</t>
    <phoneticPr fontId="2" type="noConversion"/>
  </si>
  <si>
    <t xml:space="preserve"> 2019年一般债务</t>
    <phoneticPr fontId="2" type="noConversion"/>
  </si>
  <si>
    <r>
      <t>20</t>
    </r>
    <r>
      <rPr>
        <b/>
        <sz val="12"/>
        <rFont val="宋体"/>
        <family val="3"/>
        <charset val="134"/>
      </rPr>
      <t>19</t>
    </r>
    <r>
      <rPr>
        <b/>
        <sz val="12"/>
        <rFont val="宋体"/>
        <family val="3"/>
        <charset val="134"/>
      </rPr>
      <t>年末一般债务余额</t>
    </r>
    <phoneticPr fontId="2" type="noConversion"/>
  </si>
  <si>
    <t>2019年一般债务限额</t>
    <phoneticPr fontId="2" type="noConversion"/>
  </si>
  <si>
    <r>
      <t>201</t>
    </r>
    <r>
      <rPr>
        <b/>
        <sz val="12"/>
        <rFont val="宋体"/>
        <family val="3"/>
        <charset val="134"/>
      </rPr>
      <t>9</t>
    </r>
    <r>
      <rPr>
        <b/>
        <sz val="12"/>
        <rFont val="宋体"/>
        <family val="3"/>
        <charset val="134"/>
      </rPr>
      <t>年预算数</t>
    </r>
    <phoneticPr fontId="12" type="noConversion"/>
  </si>
  <si>
    <r>
      <t>20</t>
    </r>
    <r>
      <rPr>
        <b/>
        <sz val="12"/>
        <rFont val="宋体"/>
        <family val="3"/>
        <charset val="134"/>
      </rPr>
      <t>20</t>
    </r>
    <r>
      <rPr>
        <b/>
        <sz val="12"/>
        <rFont val="宋体"/>
        <family val="3"/>
        <charset val="134"/>
      </rPr>
      <t>年预算数</t>
    </r>
    <phoneticPr fontId="12" type="noConversion"/>
  </si>
  <si>
    <t>2020年一般公共预算收入表（总收入）</t>
    <phoneticPr fontId="6" type="noConversion"/>
  </si>
  <si>
    <t xml:space="preserve">      其中：国内改征增值税</t>
  </si>
  <si>
    <t xml:space="preserve">      其中：水资源税</t>
  </si>
  <si>
    <t xml:space="preserve">    环境保护税</t>
  </si>
  <si>
    <t xml:space="preserve"> </t>
  </si>
  <si>
    <t xml:space="preserve">      增值税“五五分享”税收返还收入</t>
  </si>
  <si>
    <t xml:space="preserve">      其他返还性收入</t>
  </si>
  <si>
    <t xml:space="preserve">      边境地区转移支付收入</t>
  </si>
  <si>
    <t xml:space="preserve">      一般公共服务共同财政事权转移支付收入</t>
  </si>
  <si>
    <t xml:space="preserve">      外交共同财政事权转移支付收入</t>
  </si>
  <si>
    <t xml:space="preserve">      国防共同财政事权转移支付收入</t>
  </si>
  <si>
    <t xml:space="preserve">      公共安全共同财政事权转移支付收入</t>
  </si>
  <si>
    <t xml:space="preserve">      教育共同财政事权转移支付收入</t>
  </si>
  <si>
    <t xml:space="preserve">      科学技术共同财政事权转移支付收入</t>
  </si>
  <si>
    <t xml:space="preserve">      文化旅游体育与传媒共同财政事权转移支付收入</t>
  </si>
  <si>
    <t xml:space="preserve">      社会保障和就业共同财政事权转移支付收入</t>
  </si>
  <si>
    <t xml:space="preserve">      医疗卫生共同财政事权转移支付收入</t>
  </si>
  <si>
    <t xml:space="preserve">      节能环保共同财政事权转移支付收入</t>
  </si>
  <si>
    <t xml:space="preserve">      城乡社区共同财政事权转移支付收入</t>
  </si>
  <si>
    <t xml:space="preserve">      农林水共同财政事权转移支付收入</t>
  </si>
  <si>
    <t xml:space="preserve">      交通运输共同财政事权转移支付收入</t>
  </si>
  <si>
    <t xml:space="preserve">      资源勘探信息等共同财政事权转移支付收入</t>
  </si>
  <si>
    <t xml:space="preserve">      商业服务业等共同财政事权转移支付收入</t>
  </si>
  <si>
    <t xml:space="preserve">      金融共同财政事权转移支付收入</t>
  </si>
  <si>
    <t xml:space="preserve">      自然资源海洋气象等共同财政事权转移支付收入</t>
  </si>
  <si>
    <t xml:space="preserve">      住房保障共同财政事权转移支付收入</t>
  </si>
  <si>
    <t xml:space="preserve">      粮油物资储备共同财政事权转移支付收入</t>
  </si>
  <si>
    <t xml:space="preserve">      灾害防治及应急管理共同财政事权转移支付收入</t>
  </si>
  <si>
    <t xml:space="preserve">      其他共同财政事权转移支付收入</t>
  </si>
  <si>
    <t xml:space="preserve">      文化旅游体育与传媒</t>
  </si>
  <si>
    <t xml:space="preserve">      卫生健康</t>
  </si>
  <si>
    <t xml:space="preserve">      自然资源海洋气象等</t>
  </si>
  <si>
    <t xml:space="preserve">      灾害防治及应急管理</t>
  </si>
  <si>
    <t xml:space="preserve">    从政府性基金预算调入</t>
  </si>
  <si>
    <t xml:space="preserve">    从国有资本经营预算调入</t>
  </si>
  <si>
    <t xml:space="preserve">    从其他资金调入</t>
  </si>
  <si>
    <t xml:space="preserve">  地方政府一般债务收入</t>
  </si>
  <si>
    <t xml:space="preserve">  地方政府一般债务转贷收入</t>
  </si>
  <si>
    <t xml:space="preserve">  动用预算稳定调节基金</t>
  </si>
  <si>
    <t>2020年一般公共预算收入表（本级收入）</t>
    <phoneticPr fontId="6" type="noConversion"/>
  </si>
  <si>
    <t>2020年一般公共预算支出表（总支出）</t>
    <phoneticPr fontId="12" type="noConversion"/>
  </si>
  <si>
    <t xml:space="preserve">    政府办公厅(室)及相关机构事务</t>
  </si>
  <si>
    <t xml:space="preserve">      发票管理及税务登记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</si>
  <si>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</si>
  <si>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</si>
  <si>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</si>
  <si>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</si>
  <si>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检验免疫</t>
  </si>
  <si>
    <t xml:space="preserve">      巡视工作</t>
  </si>
  <si>
    <t xml:space="preserve">      商标管理</t>
  </si>
  <si>
    <t xml:space="preserve">      原产地地理标志管理</t>
  </si>
  <si>
    <t xml:space="preserve">    港澳台事务</t>
  </si>
  <si>
    <t xml:space="preserve">      其他港澳台事务支出</t>
  </si>
  <si>
    <t xml:space="preserve">      工会事务</t>
  </si>
  <si>
    <t xml:space="preserve">      公务员事务</t>
  </si>
  <si>
    <t xml:space="preserve">      其他组织事务支出</t>
  </si>
  <si>
    <t xml:space="preserve">      宣传管理</t>
  </si>
  <si>
    <t xml:space="preserve">      宗教事务</t>
  </si>
  <si>
    <t xml:space="preserve">      华侨事务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</si>
  <si>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</si>
  <si>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</si>
  <si>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</si>
  <si>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</si>
  <si>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</si>
  <si>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</si>
  <si>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</si>
  <si>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</si>
  <si>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</si>
  <si>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</si>
  <si>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</si>
  <si>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</si>
  <si>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</si>
  <si>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  其他一般公共服务支出</t>
  </si>
  <si>
    <t xml:space="preserve">      边海防</t>
  </si>
  <si>
    <t xml:space="preserve">    武装警察部队</t>
  </si>
  <si>
    <t xml:space="preserve">      武装警察部队</t>
  </si>
  <si>
    <t xml:space="preserve">      其他武装警察部队支出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</si>
  <si>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</si>
  <si>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</si>
  <si>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</si>
  <si>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</si>
  <si>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</si>
  <si>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  检查监督</t>
  </si>
  <si>
    <t xml:space="preserve">      国家统一法律职业资格考试</t>
  </si>
  <si>
    <t xml:space="preserve">      法制建设</t>
  </si>
  <si>
    <t xml:space="preserve">      缉私业务</t>
  </si>
  <si>
    <t xml:space="preserve">    其他公共安全支出</t>
  </si>
  <si>
    <t xml:space="preserve">      其他公共安全支出</t>
  </si>
  <si>
    <t xml:space="preserve">      中等职业教育</t>
  </si>
  <si>
    <t xml:space="preserve">      出国留学教育</t>
  </si>
  <si>
    <t xml:space="preserve">      来华留学教育</t>
  </si>
  <si>
    <t xml:space="preserve">    特殊教育</t>
  </si>
  <si>
    <t xml:space="preserve">      社科基金支出</t>
  </si>
  <si>
    <t xml:space="preserve">      其他社会科学支出</t>
  </si>
  <si>
    <t xml:space="preserve">      其他科技重大项目</t>
  </si>
  <si>
    <t>七、文化旅游体育与传媒支出</t>
  </si>
  <si>
    <t xml:space="preserve">    文化和旅游</t>
  </si>
  <si>
    <t xml:space="preserve">      文化和旅游交流与合作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</si>
  <si>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</si>
  <si>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</si>
  <si>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</si>
  <si>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</si>
  <si>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新闻出版电影</t>
  </si>
  <si>
    <t xml:space="preserve">      一般行政管理实务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</si>
  <si>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</si>
  <si>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</si>
  <si>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</si>
  <si>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</si>
  <si>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</si>
  <si>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</si>
  <si>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</si>
  <si>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其他广播电视支出</t>
  </si>
  <si>
    <t xml:space="preserve">    其他文化旅游体育与传媒支出</t>
  </si>
  <si>
    <t xml:space="preserve">      其他文化旅游体育与传媒支出</t>
  </si>
  <si>
    <t xml:space="preserve">      社会组织管理</t>
  </si>
  <si>
    <t xml:space="preserve">      基层政权建设和社区治理</t>
  </si>
  <si>
    <t xml:space="preserve">    行政事业单位养老支出</t>
  </si>
  <si>
    <t xml:space="preserve">      行政单位离退休</t>
  </si>
  <si>
    <t xml:space="preserve">      其他行政事业单位养老支出</t>
  </si>
  <si>
    <t xml:space="preserve">      军队转业干部安置</t>
  </si>
  <si>
    <t xml:space="preserve">      康复辅具</t>
  </si>
  <si>
    <t xml:space="preserve">      养老服务</t>
  </si>
  <si>
    <t xml:space="preserve">      交强险增值税补助基金支出</t>
  </si>
  <si>
    <t xml:space="preserve">    退役军人管理事务</t>
  </si>
  <si>
    <t xml:space="preserve">      拥军优属</t>
  </si>
  <si>
    <t xml:space="preserve">      部队供应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</si>
  <si>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</si>
  <si>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</si>
  <si>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</si>
  <si>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</si>
  <si>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>九、卫生健康支出</t>
  </si>
  <si>
    <t xml:space="preserve">    卫生健康管理事务</t>
  </si>
  <si>
    <t xml:space="preserve">      其他卫生健康管理事务支出</t>
  </si>
  <si>
    <t xml:space="preserve">      妇幼保健医院</t>
  </si>
  <si>
    <t xml:space="preserve">      康复医院</t>
  </si>
  <si>
    <t xml:space="preserve">      重大公共卫生服务</t>
  </si>
  <si>
    <t xml:space="preserve">      财政对职工基本医疗保险基金的补助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</si>
  <si>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</si>
  <si>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</si>
  <si>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</si>
  <si>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</si>
  <si>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老龄卫生健康服务</t>
  </si>
  <si>
    <t xml:space="preserve">      老龄卫生健康服务</t>
  </si>
  <si>
    <t xml:space="preserve">    其他卫生健康支出</t>
  </si>
  <si>
    <t xml:space="preserve">      其他卫生健康支出</t>
  </si>
  <si>
    <t xml:space="preserve">      生态环境保护宣传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</si>
  <si>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</si>
  <si>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</si>
  <si>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</si>
  <si>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停伐补助</t>
  </si>
  <si>
    <t xml:space="preserve">    退耕还林还草</t>
  </si>
  <si>
    <t xml:space="preserve">      其他退耕还林还草支出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</si>
  <si>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</si>
  <si>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</si>
  <si>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</si>
  <si>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</si>
  <si>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城乡社区管理事务</t>
  </si>
  <si>
    <t xml:space="preserve">      城管执法</t>
  </si>
  <si>
    <t xml:space="preserve">      工程建设国家标准规范编制与监管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</si>
  <si>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</si>
  <si>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</si>
  <si>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</si>
  <si>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</si>
  <si>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</si>
  <si>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</si>
  <si>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</si>
  <si>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</si>
  <si>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</si>
  <si>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</si>
  <si>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建设市场管理与监督</t>
  </si>
  <si>
    <t xml:space="preserve">    其他城乡社区支出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</si>
  <si>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</si>
  <si>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</si>
  <si>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</si>
  <si>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</si>
  <si>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</si>
  <si>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</si>
  <si>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</si>
  <si>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</si>
  <si>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</si>
  <si>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</si>
  <si>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</si>
  <si>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</si>
  <si>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</si>
  <si>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</si>
  <si>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</si>
  <si>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</si>
  <si>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</si>
  <si>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</si>
  <si>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成品油价格改革对渔业的补贴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</si>
  <si>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</si>
  <si>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</si>
  <si>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</si>
  <si>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</si>
  <si>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</si>
  <si>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</si>
  <si>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</si>
  <si>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</si>
  <si>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</si>
  <si>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自然保护区等管理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</si>
  <si>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</si>
  <si>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</si>
  <si>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</si>
  <si>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</si>
  <si>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</si>
  <si>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</si>
  <si>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</si>
  <si>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</si>
  <si>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</si>
  <si>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成品油价格改革对林业的补贴</t>
  </si>
  <si>
    <t xml:space="preserve">      林业草原防灾减灾</t>
  </si>
  <si>
    <t xml:space="preserve">      国家公园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</si>
  <si>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</si>
  <si>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</si>
  <si>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</si>
  <si>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</si>
  <si>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</si>
  <si>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</si>
  <si>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</si>
  <si>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</si>
  <si>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</si>
  <si>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</si>
  <si>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</si>
  <si>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</si>
  <si>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</si>
  <si>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</si>
  <si>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</si>
  <si>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</si>
  <si>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</si>
  <si>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</si>
  <si>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</si>
  <si>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</si>
  <si>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</si>
  <si>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</si>
  <si>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</si>
  <si>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</si>
  <si>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</si>
  <si>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</si>
  <si>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扶贫</t>
  </si>
  <si>
    <t xml:space="preserve">      农村基础设施建设</t>
  </si>
  <si>
    <t xml:space="preserve">      生产发展</t>
  </si>
  <si>
    <t xml:space="preserve">      社会发展</t>
  </si>
  <si>
    <t xml:space="preserve">      扶贫贷款奖补和贴息</t>
  </si>
  <si>
    <t xml:space="preserve">       “三西”农业建设专项补助</t>
  </si>
  <si>
    <t xml:space="preserve">      扶贫事业机构</t>
  </si>
  <si>
    <t xml:space="preserve">      其他扶贫支出</t>
  </si>
  <si>
    <t xml:space="preserve">    农村综合改革</t>
  </si>
  <si>
    <t xml:space="preserve">      对村级一事一议的补助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</si>
  <si>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</si>
  <si>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</si>
  <si>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</si>
  <si>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</si>
  <si>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</si>
  <si>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</si>
  <si>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</si>
  <si>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涉农贷款增量奖励</t>
  </si>
  <si>
    <t xml:space="preserve">      农业保险保费补贴</t>
  </si>
  <si>
    <t xml:space="preserve">      创业担保贷款贴息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</si>
  <si>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</si>
  <si>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</si>
  <si>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</si>
  <si>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</si>
  <si>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</si>
  <si>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</si>
  <si>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</si>
  <si>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</si>
  <si>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</si>
  <si>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</si>
  <si>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</si>
  <si>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</si>
  <si>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</si>
  <si>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</si>
  <si>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</si>
  <si>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</si>
  <si>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</si>
  <si>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</si>
  <si>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</si>
  <si>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</si>
  <si>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</si>
  <si>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</si>
  <si>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</si>
  <si>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</si>
  <si>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</si>
  <si>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</si>
  <si>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取消政府还贷二级公路收费专项支出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</si>
  <si>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</si>
  <si>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</si>
  <si>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</si>
  <si>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</si>
  <si>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</si>
  <si>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</si>
  <si>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</si>
  <si>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</si>
  <si>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</si>
  <si>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</si>
  <si>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</si>
  <si>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</si>
  <si>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</si>
  <si>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</si>
  <si>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</si>
  <si>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成品油价格改革对交通运输的补贴</t>
  </si>
  <si>
    <t xml:space="preserve">      对城市公交的补贴</t>
  </si>
  <si>
    <t xml:space="preserve">      对农村道路客运的补贴</t>
  </si>
  <si>
    <t xml:space="preserve">      对出租车的补贴</t>
  </si>
  <si>
    <t xml:space="preserve">      成品油价格改革补贴其他支出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</si>
  <si>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</si>
  <si>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</si>
  <si>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</si>
  <si>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</si>
  <si>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</si>
  <si>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</si>
  <si>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</si>
  <si>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</si>
  <si>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</si>
  <si>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</si>
  <si>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>十四、资源勘探工业信息等支出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</si>
  <si>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</si>
  <si>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</si>
  <si>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</si>
  <si>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</si>
  <si>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</si>
  <si>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</si>
  <si>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</si>
  <si>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</si>
  <si>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</si>
  <si>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</si>
  <si>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</si>
  <si>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</si>
  <si>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</si>
  <si>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</si>
  <si>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</si>
  <si>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</si>
  <si>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</si>
  <si>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</si>
  <si>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</si>
  <si>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</si>
  <si>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</si>
  <si>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</si>
  <si>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</si>
  <si>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</si>
  <si>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信息安全建设</t>
  </si>
  <si>
    <t xml:space="preserve">      专用通信</t>
  </si>
  <si>
    <t xml:space="preserve">      无线电监管</t>
  </si>
  <si>
    <t xml:space="preserve">      工业和信息产业战略研究与标准制定</t>
  </si>
  <si>
    <t xml:space="preserve">      工业和信息产业支持</t>
  </si>
  <si>
    <t xml:space="preserve">      电子专项工程</t>
  </si>
  <si>
    <t xml:space="preserve">      技术基础研究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</si>
  <si>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</si>
  <si>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</si>
  <si>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</si>
  <si>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</si>
  <si>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</si>
  <si>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</si>
  <si>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</si>
  <si>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</si>
  <si>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</si>
  <si>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</si>
  <si>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</si>
  <si>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</si>
  <si>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</si>
  <si>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</si>
  <si>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</si>
  <si>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</si>
  <si>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</si>
  <si>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</si>
  <si>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</si>
  <si>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</si>
  <si>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</si>
  <si>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</si>
  <si>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</si>
  <si>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</si>
  <si>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</si>
  <si>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</si>
  <si>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</si>
  <si>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</si>
  <si>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</si>
  <si>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</si>
  <si>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</si>
  <si>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</si>
  <si>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</si>
  <si>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</si>
  <si>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</si>
  <si>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其他金融支出</t>
  </si>
  <si>
    <t xml:space="preserve">    一般公共服务</t>
  </si>
  <si>
    <t xml:space="preserve">    教育</t>
  </si>
  <si>
    <t xml:space="preserve">    文化体育与传媒</t>
  </si>
  <si>
    <t xml:space="preserve">    医疗卫生</t>
  </si>
  <si>
    <t xml:space="preserve">    节能环保</t>
  </si>
  <si>
    <t xml:space="preserve">    农业</t>
  </si>
  <si>
    <t xml:space="preserve">    交通运输</t>
  </si>
  <si>
    <t xml:space="preserve">    住房保障</t>
  </si>
  <si>
    <t>十八、自然资源海洋气象等支出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</si>
  <si>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</si>
  <si>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</si>
  <si>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</si>
  <si>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</si>
  <si>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</si>
  <si>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</si>
  <si>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</si>
  <si>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</si>
  <si>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</si>
  <si>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</si>
  <si>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</si>
  <si>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地质勘查基金（周转金）支出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</si>
  <si>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</si>
  <si>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</si>
  <si>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</si>
  <si>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</si>
  <si>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</si>
  <si>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</si>
  <si>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</si>
  <si>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</si>
  <si>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</si>
  <si>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</si>
  <si>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</si>
  <si>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</si>
  <si>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</si>
  <si>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</si>
  <si>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</si>
  <si>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</si>
  <si>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</si>
  <si>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</si>
  <si>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</si>
  <si>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</si>
  <si>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</si>
  <si>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</si>
  <si>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</si>
  <si>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</si>
  <si>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</si>
  <si>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</si>
  <si>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</si>
  <si>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</si>
  <si>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</si>
  <si>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</si>
  <si>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</si>
  <si>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</si>
  <si>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</si>
  <si>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</si>
  <si>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</si>
  <si>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</si>
  <si>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</si>
  <si>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</si>
  <si>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</si>
  <si>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</si>
  <si>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</si>
  <si>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</si>
  <si>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</si>
  <si>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  粮油事务</t>
  </si>
  <si>
    <t xml:space="preserve">      粮食财务与审计支出</t>
  </si>
  <si>
    <t xml:space="preserve">      粮食信息统计</t>
  </si>
  <si>
    <t xml:space="preserve">      粮食专项业务活动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</si>
  <si>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</si>
  <si>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</si>
  <si>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</si>
  <si>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</si>
  <si>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</si>
  <si>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</si>
  <si>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其他粮油事务支出</t>
  </si>
  <si>
    <t xml:space="preserve">    物资事务</t>
  </si>
  <si>
    <t xml:space="preserve">      铁路专用线</t>
  </si>
  <si>
    <t xml:space="preserve">      护库武警和民兵支出</t>
  </si>
  <si>
    <t xml:space="preserve">      物资保管与保养</t>
  </si>
  <si>
    <t xml:space="preserve">      专项贷款利息</t>
  </si>
  <si>
    <t xml:space="preserve">      物资转移</t>
  </si>
  <si>
    <t xml:space="preserve">      物资轮换</t>
  </si>
  <si>
    <t xml:space="preserve">      仓库建设</t>
  </si>
  <si>
    <t xml:space="preserve">      仓库安防</t>
  </si>
  <si>
    <t xml:space="preserve">      其他物资事务支出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</si>
  <si>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</si>
  <si>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</si>
  <si>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</si>
  <si>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</si>
  <si>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</si>
  <si>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</si>
  <si>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</si>
  <si>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</si>
  <si>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储备粮（油）库建设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</si>
  <si>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</si>
  <si>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</si>
  <si>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</si>
  <si>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</si>
  <si>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</si>
  <si>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</si>
  <si>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</si>
  <si>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</si>
  <si>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</si>
  <si>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</si>
  <si>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</si>
  <si>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</si>
  <si>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</si>
  <si>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其他重要商品储备支出</t>
  </si>
  <si>
    <t>二十一、灾害防治及应急管理支出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</si>
  <si>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</si>
  <si>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</si>
  <si>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</si>
  <si>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</si>
  <si>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安全生产基础</t>
  </si>
  <si>
    <t xml:space="preserve">      应急救援</t>
  </si>
  <si>
    <t xml:space="preserve">      应急管理</t>
  </si>
  <si>
    <t xml:space="preserve">      其他应急管理支出</t>
  </si>
  <si>
    <t xml:space="preserve">    消防事务</t>
  </si>
  <si>
    <t xml:space="preserve">      消防应急救援</t>
  </si>
  <si>
    <t xml:space="preserve">      其他消防事务支出</t>
  </si>
  <si>
    <t xml:space="preserve">    森林消防事务</t>
  </si>
  <si>
    <t xml:space="preserve">      森林消防应急救援</t>
  </si>
  <si>
    <t xml:space="preserve">      其他森林消防事务支出</t>
  </si>
  <si>
    <t xml:space="preserve">    煤矿安全</t>
  </si>
  <si>
    <t xml:space="preserve">      煤矿安全监察事务</t>
  </si>
  <si>
    <t xml:space="preserve">      煤矿应急救援事务</t>
  </si>
  <si>
    <t xml:space="preserve">      其他煤矿安全支出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</si>
  <si>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</si>
  <si>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</si>
  <si>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</si>
  <si>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</si>
  <si>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</si>
  <si>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</si>
  <si>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</si>
  <si>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</si>
  <si>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</si>
  <si>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</si>
  <si>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</si>
  <si>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</si>
  <si>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</si>
  <si>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</si>
  <si>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</si>
  <si>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中央自然灾害生活补助</t>
  </si>
  <si>
    <t xml:space="preserve">      地方自然灾害生活补助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</si>
  <si>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</si>
  <si>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</si>
  <si>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</si>
  <si>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</si>
  <si>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>二十二、预备费</t>
  </si>
  <si>
    <t>二十三、债务付息支出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</si>
  <si>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</si>
  <si>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</si>
  <si>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</si>
  <si>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</si>
  <si>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</si>
  <si>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>二十四、债务发行费用支出</t>
  </si>
  <si>
    <t xml:space="preserve">    地方政府一般债务发行费用支出</t>
  </si>
  <si>
    <t>二十五、其他支出</t>
  </si>
  <si>
    <t xml:space="preserve">    年初预留</t>
  </si>
  <si>
    <t xml:space="preserve">  上解支出</t>
  </si>
  <si>
    <t xml:space="preserve">  地方政府一般债务还本支出</t>
  </si>
  <si>
    <t xml:space="preserve">  地方政府一般债务转贷支出</t>
  </si>
  <si>
    <t xml:space="preserve">  安排预算稳定调节基金</t>
  </si>
  <si>
    <t xml:space="preserve">  补充预算周转金</t>
  </si>
  <si>
    <t>2020年一般公共预算支出表（本级支出）</t>
    <phoneticPr fontId="12" type="noConversion"/>
  </si>
  <si>
    <t>表四之功能科目表</t>
    <phoneticPr fontId="2" type="noConversion"/>
  </si>
  <si>
    <t>表五之功能科目表</t>
    <phoneticPr fontId="2" type="noConversion"/>
  </si>
  <si>
    <t>款</t>
    <phoneticPr fontId="2" type="noConversion"/>
  </si>
  <si>
    <t>表五之经济科目表</t>
    <phoneticPr fontId="2" type="noConversion"/>
  </si>
  <si>
    <t>2020年一般公共预算税收返还和转移支付表</t>
    <phoneticPr fontId="12" type="noConversion"/>
  </si>
  <si>
    <t>文岩街道</t>
    <phoneticPr fontId="2" type="noConversion"/>
  </si>
  <si>
    <t>塔铺街道</t>
    <phoneticPr fontId="2" type="noConversion"/>
  </si>
  <si>
    <t>2010406  社会事业发展规划</t>
  </si>
  <si>
    <t>2013804  市场主体管理</t>
  </si>
  <si>
    <t>2013805  市场秩序执法</t>
  </si>
  <si>
    <t>2040199  其他武装警察部队支出</t>
  </si>
  <si>
    <t>2050302  中等职业教育</t>
  </si>
  <si>
    <t>2060101  行政运行</t>
  </si>
  <si>
    <t>2060102  一般行政管理事务</t>
  </si>
  <si>
    <t>应用研究</t>
  </si>
  <si>
    <t>2060399  其他应用研究支出</t>
  </si>
  <si>
    <t>科技交流与合作</t>
  </si>
  <si>
    <t>2060899  其他科技交流与合作支出</t>
  </si>
  <si>
    <t>2070111  文化创作与保护</t>
  </si>
  <si>
    <t>其他文化旅游体育与传媒支出</t>
  </si>
  <si>
    <t>2079999  其他文化旅游体育与传媒支出</t>
  </si>
  <si>
    <t>行政事业单位养老支出</t>
  </si>
  <si>
    <t>2080501  行政单位离退休</t>
  </si>
  <si>
    <t>2080705  公益性岗位补贴</t>
  </si>
  <si>
    <t>2080905  军队转业干部安置</t>
  </si>
  <si>
    <t>2081099  其他社会福利支出</t>
  </si>
  <si>
    <t>2082803  机关服务</t>
  </si>
  <si>
    <t>2100206  妇幼保健医院</t>
  </si>
  <si>
    <t>2100409  重大公共卫生服务</t>
  </si>
  <si>
    <t>2100410  突发公共卫生事件应急处理</t>
  </si>
  <si>
    <t>中医药</t>
  </si>
  <si>
    <t>2100601  中医（民族医）药专项</t>
  </si>
  <si>
    <t>16小计</t>
  </si>
  <si>
    <t>16</t>
  </si>
  <si>
    <t>老龄卫生健康事务</t>
  </si>
  <si>
    <t>2101601  老龄卫生健康事务</t>
  </si>
  <si>
    <t>2110302  水体</t>
  </si>
  <si>
    <t>2120104  城管执法</t>
  </si>
  <si>
    <t>农业农村</t>
  </si>
  <si>
    <t>2130199  其他农业农村支出</t>
  </si>
  <si>
    <t>2130203  机关服务</t>
  </si>
  <si>
    <t>2130306  水利工程运行与维护</t>
  </si>
  <si>
    <t>2130335  农村人畜饮水</t>
  </si>
  <si>
    <t>2130399  其他水利支出</t>
  </si>
  <si>
    <t>2140106  公路养护</t>
  </si>
  <si>
    <t>成品油价格改革对交通运输的补贴</t>
  </si>
  <si>
    <t>2140401  对城市公交的补贴</t>
  </si>
  <si>
    <t>资源勘探工业信息等支出</t>
  </si>
  <si>
    <t>2150513  行业监管</t>
  </si>
  <si>
    <t>住房改革支出</t>
  </si>
  <si>
    <t>2210201  住房公积金</t>
  </si>
  <si>
    <t>2240204  消防应急救援</t>
  </si>
  <si>
    <t>2240299  其他消防事务支出</t>
  </si>
  <si>
    <t>2320304  地方政府其他一般债务付息支出</t>
  </si>
  <si>
    <t>提前下达2020年新增一般债务限额</t>
    <phoneticPr fontId="2" type="noConversion"/>
  </si>
  <si>
    <t>提前下达2020年一般债务余额限额</t>
    <phoneticPr fontId="2" type="noConversion"/>
  </si>
  <si>
    <t>2020年“三公”经费支出预算安排情况表</t>
    <phoneticPr fontId="12" type="noConversion"/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</si>
</sst>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76" formatCode="#,##0_ "/>
    <numFmt numFmtId="177" formatCode="0.0_ "/>
    <numFmt numFmtId="178" formatCode="0_ "/>
    <numFmt numFmtId="179" formatCode="_ * #,##0_ ;_ * \-#,##0_ ;_ * &quot;-&quot;??_ ;_ @_ "/>
    <numFmt numFmtId="180" formatCode="0.00_ "/>
    <numFmt numFmtId="181" formatCode="0_);[Red]\(0\)"/>
  </numFmts>
  <fonts count="40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黑体"/>
      <family val="3"/>
      <charset val="134"/>
    </font>
    <font>
      <sz val="12"/>
      <name val="宋体"/>
      <family val="3"/>
      <charset val="134"/>
    </font>
    <font>
      <b/>
      <sz val="16"/>
      <name val="黑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color rgb="FFFF0000"/>
      <name val="宋体"/>
      <family val="3"/>
      <charset val="134"/>
    </font>
    <font>
      <sz val="12"/>
      <color theme="1"/>
      <name val="宋体"/>
      <family val="3"/>
      <charset val="134"/>
    </font>
    <font>
      <b/>
      <sz val="18"/>
      <name val="宋体"/>
      <family val="3"/>
      <charset val="134"/>
    </font>
    <font>
      <b/>
      <sz val="20"/>
      <name val="黑体"/>
      <family val="3"/>
      <charset val="134"/>
    </font>
    <font>
      <sz val="12"/>
      <color indexed="8"/>
      <name val="宋体"/>
      <family val="3"/>
      <charset val="134"/>
    </font>
    <font>
      <sz val="14"/>
      <name val="宋体"/>
      <family val="3"/>
      <charset val="134"/>
    </font>
    <font>
      <b/>
      <sz val="18"/>
      <color rgb="FF000000"/>
      <name val="宋体"/>
      <family val="2"/>
      <charset val="134"/>
    </font>
    <font>
      <sz val="9"/>
      <color rgb="FF000000"/>
      <name val="宋体"/>
      <family val="2"/>
      <charset val="134"/>
    </font>
    <font>
      <sz val="11"/>
      <color rgb="FF000000"/>
      <name val="微软雅黑"/>
      <family val="34"/>
      <charset val="134"/>
    </font>
    <font>
      <sz val="9"/>
      <color rgb="FF000000"/>
      <name val="微软雅黑"/>
      <family val="2"/>
      <charset val="134"/>
    </font>
    <font>
      <sz val="12"/>
      <color theme="1"/>
      <name val="黑体"/>
      <family val="3"/>
      <charset val="134"/>
    </font>
    <font>
      <sz val="22"/>
      <color rgb="FF000000"/>
      <name val="黑体"/>
      <family val="3"/>
      <charset val="134"/>
    </font>
    <font>
      <sz val="12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22"/>
      <color rgb="FF000000"/>
      <name val="黑体"/>
      <family val="49"/>
      <charset val="134"/>
    </font>
    <font>
      <sz val="12"/>
      <color rgb="FF000000"/>
      <name val="宋体"/>
      <family val="2"/>
      <charset val="134"/>
    </font>
    <font>
      <sz val="10"/>
      <color rgb="FF000000"/>
      <name val="宋体"/>
      <family val="2"/>
      <charset val="134"/>
    </font>
    <font>
      <b/>
      <sz val="10"/>
      <color rgb="FF000000"/>
      <name val="宋体"/>
      <family val="2"/>
      <charset val="134"/>
    </font>
    <font>
      <b/>
      <sz val="12"/>
      <color rgb="FF000000"/>
      <name val="宋体"/>
      <family val="2"/>
      <charset val="134"/>
    </font>
    <font>
      <sz val="9"/>
      <color rgb="FF000000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6" fillId="0" borderId="0"/>
  </cellStyleXfs>
  <cellXfs count="212">
    <xf numFmtId="0" fontId="0" fillId="0" borderId="0" xfId="0">
      <alignment vertical="center"/>
    </xf>
    <xf numFmtId="0" fontId="3" fillId="0" borderId="0" xfId="0" applyFont="1" applyFill="1" applyAlignment="1">
      <alignment vertical="center"/>
    </xf>
    <xf numFmtId="176" fontId="4" fillId="0" borderId="0" xfId="0" applyNumberFormat="1" applyFont="1" applyFill="1" applyAlignment="1">
      <alignment vertical="center"/>
    </xf>
    <xf numFmtId="177" fontId="4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177" fontId="4" fillId="0" borderId="0" xfId="0" applyNumberFormat="1" applyFont="1" applyFill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vertical="center"/>
    </xf>
    <xf numFmtId="177" fontId="8" fillId="2" borderId="1" xfId="0" applyNumberFormat="1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distributed" vertical="center"/>
    </xf>
    <xf numFmtId="0" fontId="4" fillId="0" borderId="0" xfId="0" applyFont="1" applyFill="1" applyAlignment="1">
      <alignment vertical="center"/>
    </xf>
    <xf numFmtId="176" fontId="13" fillId="0" borderId="0" xfId="0" applyNumberFormat="1" applyFont="1" applyFill="1" applyAlignment="1">
      <alignment vertical="center"/>
    </xf>
    <xf numFmtId="177" fontId="13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horizontal="right" vertical="center"/>
    </xf>
    <xf numFmtId="0" fontId="13" fillId="0" borderId="0" xfId="0" applyFont="1" applyFill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177" fontId="11" fillId="3" borderId="1" xfId="0" applyNumberFormat="1" applyFont="1" applyFill="1" applyBorder="1" applyAlignment="1">
      <alignment vertical="center"/>
    </xf>
    <xf numFmtId="0" fontId="0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176" fontId="13" fillId="4" borderId="0" xfId="0" applyNumberFormat="1" applyFont="1" applyFill="1" applyAlignment="1">
      <alignment vertical="center"/>
    </xf>
    <xf numFmtId="177" fontId="13" fillId="4" borderId="0" xfId="0" applyNumberFormat="1" applyFont="1" applyFill="1" applyAlignment="1">
      <alignment vertical="center"/>
    </xf>
    <xf numFmtId="176" fontId="0" fillId="0" borderId="0" xfId="0" applyNumberFormat="1" applyFont="1" applyFill="1" applyAlignment="1">
      <alignment horizontal="right" vertical="center"/>
    </xf>
    <xf numFmtId="176" fontId="13" fillId="0" borderId="0" xfId="0" applyNumberFormat="1" applyFont="1" applyFill="1" applyAlignment="1">
      <alignment horizontal="right" vertical="center"/>
    </xf>
    <xf numFmtId="176" fontId="0" fillId="0" borderId="0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vertical="center"/>
    </xf>
    <xf numFmtId="0" fontId="14" fillId="0" borderId="0" xfId="2" applyFont="1" applyFill="1">
      <alignment vertical="center"/>
    </xf>
    <xf numFmtId="0" fontId="0" fillId="0" borderId="0" xfId="0" applyAlignment="1"/>
    <xf numFmtId="0" fontId="18" fillId="0" borderId="0" xfId="2" applyFont="1" applyFill="1" applyAlignment="1">
      <alignment vertical="center"/>
    </xf>
    <xf numFmtId="0" fontId="11" fillId="0" borderId="0" xfId="2" applyFont="1" applyFill="1" applyAlignment="1">
      <alignment horizontal="right" vertical="center"/>
    </xf>
    <xf numFmtId="0" fontId="0" fillId="0" borderId="1" xfId="2" applyFont="1" applyFill="1" applyBorder="1" applyAlignment="1">
      <alignment horizontal="center" vertical="center" wrapText="1"/>
    </xf>
    <xf numFmtId="179" fontId="19" fillId="0" borderId="1" xfId="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/>
    <xf numFmtId="0" fontId="0" fillId="0" borderId="0" xfId="0" applyFill="1" applyAlignment="1"/>
    <xf numFmtId="1" fontId="20" fillId="0" borderId="0" xfId="0" applyNumberFormat="1" applyFont="1" applyFill="1" applyAlignment="1"/>
    <xf numFmtId="1" fontId="11" fillId="0" borderId="0" xfId="0" applyNumberFormat="1" applyFont="1" applyFill="1" applyAlignment="1">
      <alignment horizontal="right" vertical="center"/>
    </xf>
    <xf numFmtId="0" fontId="20" fillId="0" borderId="0" xfId="0" applyFont="1" applyFill="1" applyAlignment="1"/>
    <xf numFmtId="49" fontId="14" fillId="0" borderId="1" xfId="0" applyNumberFormat="1" applyFont="1" applyFill="1" applyBorder="1" applyAlignment="1" applyProtection="1">
      <alignment horizontal="centerContinuous" vertical="center" wrapText="1"/>
    </xf>
    <xf numFmtId="0" fontId="13" fillId="0" borderId="1" xfId="0" applyFont="1" applyFill="1" applyBorder="1" applyAlignment="1">
      <alignment vertical="center"/>
    </xf>
    <xf numFmtId="176" fontId="13" fillId="0" borderId="1" xfId="0" applyNumberFormat="1" applyFont="1" applyFill="1" applyBorder="1" applyAlignment="1" applyProtection="1">
      <alignment horizontal="right" vertical="center"/>
    </xf>
    <xf numFmtId="0" fontId="0" fillId="0" borderId="1" xfId="0" applyFill="1" applyBorder="1" applyAlignment="1">
      <alignment vertical="center"/>
    </xf>
    <xf numFmtId="177" fontId="0" fillId="0" borderId="1" xfId="0" applyNumberFormat="1" applyFill="1" applyBorder="1" applyAlignment="1">
      <alignment vertical="center"/>
    </xf>
    <xf numFmtId="176" fontId="13" fillId="0" borderId="1" xfId="0" applyNumberFormat="1" applyFont="1" applyFill="1" applyBorder="1" applyAlignment="1">
      <alignment horizontal="right" vertical="center"/>
    </xf>
    <xf numFmtId="176" fontId="14" fillId="0" borderId="1" xfId="0" applyNumberFormat="1" applyFont="1" applyFill="1" applyBorder="1" applyAlignment="1" applyProtection="1">
      <alignment horizontal="right" vertical="center"/>
    </xf>
    <xf numFmtId="177" fontId="14" fillId="0" borderId="1" xfId="0" applyNumberFormat="1" applyFont="1" applyFill="1" applyBorder="1" applyAlignment="1">
      <alignment vertical="center"/>
    </xf>
    <xf numFmtId="0" fontId="22" fillId="0" borderId="6" xfId="0" applyFont="1" applyBorder="1" applyAlignment="1">
      <alignment horizontal="left" vertical="center" wrapText="1"/>
    </xf>
    <xf numFmtId="0" fontId="22" fillId="0" borderId="7" xfId="0" applyFont="1" applyBorder="1" applyAlignment="1">
      <alignment horizontal="center" vertical="center" wrapText="1"/>
    </xf>
    <xf numFmtId="0" fontId="24" fillId="5" borderId="7" xfId="0" applyFont="1" applyFill="1" applyBorder="1" applyAlignment="1">
      <alignment horizontal="left" vertical="center" wrapText="1"/>
    </xf>
    <xf numFmtId="0" fontId="22" fillId="0" borderId="7" xfId="0" applyFont="1" applyBorder="1" applyAlignment="1">
      <alignment horizontal="left" vertical="center" wrapText="1"/>
    </xf>
    <xf numFmtId="0" fontId="23" fillId="0" borderId="8" xfId="0" applyFont="1" applyBorder="1" applyAlignment="1">
      <alignment horizontal="left" vertical="center" wrapText="1"/>
    </xf>
    <xf numFmtId="4" fontId="27" fillId="0" borderId="0" xfId="0" applyNumberFormat="1" applyFont="1" applyAlignment="1">
      <alignment horizontal="left" vertical="center" wrapText="1"/>
    </xf>
    <xf numFmtId="4" fontId="27" fillId="0" borderId="6" xfId="0" applyNumberFormat="1" applyFont="1" applyBorder="1" applyAlignment="1">
      <alignment horizontal="left" vertical="center" wrapText="1"/>
    </xf>
    <xf numFmtId="0" fontId="27" fillId="0" borderId="6" xfId="0" applyFont="1" applyBorder="1" applyAlignment="1">
      <alignment horizontal="left" vertical="center" wrapText="1"/>
    </xf>
    <xf numFmtId="4" fontId="27" fillId="0" borderId="7" xfId="0" applyNumberFormat="1" applyFont="1" applyBorder="1" applyAlignment="1">
      <alignment horizontal="center" wrapText="1"/>
    </xf>
    <xf numFmtId="4" fontId="27" fillId="0" borderId="11" xfId="0" applyNumberFormat="1" applyFont="1" applyBorder="1" applyAlignment="1">
      <alignment horizontal="left" vertical="center" wrapText="1"/>
    </xf>
    <xf numFmtId="0" fontId="28" fillId="0" borderId="7" xfId="0" applyFont="1" applyBorder="1" applyAlignment="1">
      <alignment horizontal="center" wrapText="1"/>
    </xf>
    <xf numFmtId="1" fontId="27" fillId="0" borderId="8" xfId="0" applyNumberFormat="1" applyFont="1" applyBorder="1" applyAlignment="1">
      <alignment horizontal="left" vertical="center" wrapText="1"/>
    </xf>
    <xf numFmtId="0" fontId="27" fillId="0" borderId="8" xfId="0" applyFont="1" applyBorder="1" applyAlignment="1">
      <alignment horizontal="left" vertical="center" wrapText="1"/>
    </xf>
    <xf numFmtId="2" fontId="27" fillId="0" borderId="8" xfId="0" applyNumberFormat="1" applyFont="1" applyBorder="1" applyAlignment="1">
      <alignment horizontal="right" vertical="center" wrapText="1"/>
    </xf>
    <xf numFmtId="4" fontId="27" fillId="0" borderId="8" xfId="0" applyNumberFormat="1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left" vertical="center"/>
      <protection locked="0"/>
    </xf>
    <xf numFmtId="176" fontId="8" fillId="2" borderId="1" xfId="0" applyNumberFormat="1" applyFont="1" applyFill="1" applyBorder="1" applyAlignment="1" applyProtection="1">
      <alignment vertical="center"/>
      <protection locked="0"/>
    </xf>
    <xf numFmtId="1" fontId="10" fillId="0" borderId="1" xfId="0" applyNumberFormat="1" applyFont="1" applyFill="1" applyBorder="1" applyAlignment="1" applyProtection="1">
      <alignment vertical="center"/>
      <protection locked="0"/>
    </xf>
    <xf numFmtId="1" fontId="8" fillId="0" borderId="1" xfId="0" applyNumberFormat="1" applyFont="1" applyFill="1" applyBorder="1" applyAlignment="1" applyProtection="1">
      <alignment horizontal="left" vertical="center"/>
      <protection locked="0"/>
    </xf>
    <xf numFmtId="0" fontId="8" fillId="0" borderId="1" xfId="0" applyFont="1" applyFill="1" applyBorder="1" applyAlignment="1" applyProtection="1">
      <alignment vertical="center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176" fontId="29" fillId="2" borderId="1" xfId="0" applyNumberFormat="1" applyFont="1" applyFill="1" applyBorder="1" applyAlignment="1" applyProtection="1">
      <alignment vertical="center"/>
      <protection locked="0"/>
    </xf>
    <xf numFmtId="0" fontId="29" fillId="0" borderId="1" xfId="0" applyFont="1" applyFill="1" applyBorder="1" applyAlignment="1" applyProtection="1">
      <alignment vertical="center"/>
      <protection locked="0"/>
    </xf>
    <xf numFmtId="1" fontId="29" fillId="0" borderId="1" xfId="0" applyNumberFormat="1" applyFont="1" applyFill="1" applyBorder="1" applyAlignment="1" applyProtection="1">
      <alignment vertical="center"/>
      <protection locked="0"/>
    </xf>
    <xf numFmtId="0" fontId="29" fillId="0" borderId="1" xfId="0" applyNumberFormat="1" applyFont="1" applyFill="1" applyBorder="1" applyAlignment="1" applyProtection="1">
      <alignment vertical="center"/>
      <protection locked="0"/>
    </xf>
    <xf numFmtId="3" fontId="29" fillId="0" borderId="1" xfId="0" applyNumberFormat="1" applyFont="1" applyFill="1" applyBorder="1" applyAlignment="1" applyProtection="1">
      <alignment vertical="center"/>
      <protection locked="0"/>
    </xf>
    <xf numFmtId="0" fontId="29" fillId="0" borderId="1" xfId="0" applyFont="1" applyBorder="1" applyAlignment="1" applyProtection="1">
      <alignment vertical="center"/>
      <protection locked="0"/>
    </xf>
    <xf numFmtId="0" fontId="31" fillId="4" borderId="1" xfId="0" applyFont="1" applyFill="1" applyBorder="1" applyAlignment="1" applyProtection="1">
      <alignment vertical="center"/>
      <protection locked="0"/>
    </xf>
    <xf numFmtId="0" fontId="29" fillId="0" borderId="4" xfId="0" applyFont="1" applyFill="1" applyBorder="1" applyAlignment="1" applyProtection="1">
      <alignment vertical="center"/>
      <protection locked="0"/>
    </xf>
    <xf numFmtId="0" fontId="7" fillId="0" borderId="1" xfId="3" applyFont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27" fillId="0" borderId="6" xfId="0" applyNumberFormat="1" applyFont="1" applyBorder="1" applyAlignment="1">
      <alignment horizontal="center" vertical="center" wrapText="1"/>
    </xf>
    <xf numFmtId="4" fontId="27" fillId="0" borderId="8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7" fillId="0" borderId="6" xfId="0" applyFont="1" applyBorder="1" applyAlignment="1">
      <alignment horizontal="center" vertical="center" wrapText="1"/>
    </xf>
    <xf numFmtId="1" fontId="10" fillId="0" borderId="1" xfId="0" applyNumberFormat="1" applyFont="1" applyFill="1" applyBorder="1" applyAlignment="1" applyProtection="1">
      <alignment horizontal="left" vertical="center"/>
      <protection locked="0"/>
    </xf>
    <xf numFmtId="3" fontId="10" fillId="0" borderId="1" xfId="0" applyNumberFormat="1" applyFont="1" applyFill="1" applyBorder="1" applyAlignment="1" applyProtection="1">
      <alignment vertical="center"/>
      <protection locked="0"/>
    </xf>
    <xf numFmtId="176" fontId="7" fillId="0" borderId="1" xfId="0" applyNumberFormat="1" applyFont="1" applyFill="1" applyBorder="1" applyAlignment="1">
      <alignment horizontal="center" vertical="center" wrapText="1"/>
    </xf>
    <xf numFmtId="176" fontId="29" fillId="0" borderId="1" xfId="0" applyNumberFormat="1" applyFont="1" applyFill="1" applyBorder="1" applyAlignment="1" applyProtection="1">
      <alignment vertical="center"/>
      <protection locked="0"/>
    </xf>
    <xf numFmtId="176" fontId="1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right" vertical="center"/>
    </xf>
    <xf numFmtId="0" fontId="28" fillId="0" borderId="7" xfId="0" applyFont="1" applyBorder="1" applyAlignment="1">
      <alignment horizontal="center" wrapText="1"/>
    </xf>
    <xf numFmtId="49" fontId="7" fillId="0" borderId="1" xfId="0" applyNumberFormat="1" applyFont="1" applyFill="1" applyBorder="1" applyAlignment="1" applyProtection="1">
      <alignment horizontal="centerContinuous" vertical="center"/>
    </xf>
    <xf numFmtId="0" fontId="29" fillId="0" borderId="1" xfId="0" applyFont="1" applyFill="1" applyBorder="1" applyAlignment="1">
      <alignment vertical="center"/>
    </xf>
    <xf numFmtId="0" fontId="29" fillId="7" borderId="1" xfId="0" applyFont="1" applyFill="1" applyBorder="1" applyAlignment="1">
      <alignment horizontal="right" vertical="center"/>
    </xf>
    <xf numFmtId="0" fontId="29" fillId="0" borderId="1" xfId="0" applyFont="1" applyFill="1" applyBorder="1" applyAlignment="1">
      <alignment horizontal="right" vertical="center"/>
    </xf>
    <xf numFmtId="0" fontId="29" fillId="6" borderId="1" xfId="0" applyFont="1" applyFill="1" applyBorder="1" applyAlignment="1">
      <alignment vertical="center"/>
    </xf>
    <xf numFmtId="0" fontId="30" fillId="0" borderId="1" xfId="0" applyFont="1" applyFill="1" applyBorder="1" applyAlignment="1">
      <alignment horizontal="right" vertical="center"/>
    </xf>
    <xf numFmtId="0" fontId="32" fillId="0" borderId="1" xfId="0" applyFont="1" applyFill="1" applyBorder="1" applyAlignment="1">
      <alignment horizontal="distributed" vertical="center"/>
    </xf>
    <xf numFmtId="1" fontId="32" fillId="0" borderId="1" xfId="0" applyNumberFormat="1" applyFont="1" applyFill="1" applyBorder="1" applyAlignment="1" applyProtection="1">
      <alignment vertical="center"/>
      <protection locked="0"/>
    </xf>
    <xf numFmtId="1" fontId="29" fillId="7" borderId="1" xfId="0" applyNumberFormat="1" applyFont="1" applyFill="1" applyBorder="1" applyAlignment="1" applyProtection="1">
      <alignment horizontal="right" vertical="center"/>
      <protection locked="0"/>
    </xf>
    <xf numFmtId="1" fontId="29" fillId="0" borderId="1" xfId="0" applyNumberFormat="1" applyFont="1" applyFill="1" applyBorder="1" applyAlignment="1" applyProtection="1">
      <alignment horizontal="left" vertical="center"/>
      <protection locked="0"/>
    </xf>
    <xf numFmtId="1" fontId="29" fillId="0" borderId="1" xfId="0" applyNumberFormat="1" applyFont="1" applyFill="1" applyBorder="1" applyAlignment="1" applyProtection="1">
      <alignment horizontal="right" vertical="center"/>
      <protection locked="0"/>
    </xf>
    <xf numFmtId="0" fontId="29" fillId="0" borderId="1" xfId="0" applyNumberFormat="1" applyFont="1" applyFill="1" applyBorder="1" applyAlignment="1" applyProtection="1">
      <alignment horizontal="right" vertical="center"/>
      <protection locked="0"/>
    </xf>
    <xf numFmtId="3" fontId="29" fillId="0" borderId="1" xfId="0" applyNumberFormat="1" applyFont="1" applyFill="1" applyBorder="1" applyAlignment="1" applyProtection="1">
      <alignment horizontal="right" vertical="center"/>
      <protection locked="0"/>
    </xf>
    <xf numFmtId="0" fontId="29" fillId="0" borderId="1" xfId="0" applyFont="1" applyBorder="1" applyAlignment="1" applyProtection="1">
      <alignment vertical="center" wrapText="1"/>
      <protection locked="0"/>
    </xf>
    <xf numFmtId="3" fontId="29" fillId="0" borderId="1" xfId="0" applyNumberFormat="1" applyFont="1" applyFill="1" applyBorder="1" applyAlignment="1" applyProtection="1">
      <alignment horizontal="right" vertical="center"/>
    </xf>
    <xf numFmtId="0" fontId="29" fillId="7" borderId="1" xfId="0" applyFont="1" applyFill="1" applyBorder="1" applyAlignment="1" applyProtection="1">
      <alignment horizontal="right" vertical="center"/>
      <protection locked="0"/>
    </xf>
    <xf numFmtId="0" fontId="29" fillId="0" borderId="1" xfId="0" applyFont="1" applyBorder="1" applyAlignment="1" applyProtection="1">
      <alignment horizontal="right" vertical="center"/>
      <protection locked="0"/>
    </xf>
    <xf numFmtId="0" fontId="29" fillId="0" borderId="1" xfId="0" applyFont="1" applyFill="1" applyBorder="1" applyAlignment="1" applyProtection="1">
      <alignment horizontal="right" vertical="center"/>
      <protection locked="0"/>
    </xf>
    <xf numFmtId="1" fontId="31" fillId="4" borderId="1" xfId="0" applyNumberFormat="1" applyFont="1" applyFill="1" applyBorder="1" applyAlignment="1" applyProtection="1">
      <alignment horizontal="right" vertical="center"/>
      <protection locked="0"/>
    </xf>
    <xf numFmtId="1" fontId="29" fillId="4" borderId="1" xfId="0" applyNumberFormat="1" applyFont="1" applyFill="1" applyBorder="1" applyAlignment="1" applyProtection="1">
      <alignment vertical="center"/>
      <protection locked="0"/>
    </xf>
    <xf numFmtId="0" fontId="32" fillId="0" borderId="1" xfId="0" applyFont="1" applyFill="1" applyBorder="1" applyAlignment="1" applyProtection="1">
      <alignment horizontal="distributed" vertical="center"/>
      <protection locked="0"/>
    </xf>
    <xf numFmtId="0" fontId="29" fillId="4" borderId="1" xfId="0" applyFont="1" applyFill="1" applyBorder="1" applyAlignment="1">
      <alignment vertical="center"/>
    </xf>
    <xf numFmtId="1" fontId="29" fillId="8" borderId="1" xfId="0" applyNumberFormat="1" applyFont="1" applyFill="1" applyBorder="1" applyAlignment="1">
      <alignment horizontal="right" vertical="center"/>
    </xf>
    <xf numFmtId="178" fontId="29" fillId="4" borderId="1" xfId="0" applyNumberFormat="1" applyFont="1" applyFill="1" applyBorder="1" applyAlignment="1" applyProtection="1">
      <alignment horizontal="left" vertical="center"/>
      <protection locked="0"/>
    </xf>
    <xf numFmtId="0" fontId="29" fillId="4" borderId="1" xfId="0" applyFont="1" applyFill="1" applyBorder="1" applyAlignment="1">
      <alignment horizontal="right" vertical="center"/>
    </xf>
    <xf numFmtId="177" fontId="29" fillId="4" borderId="1" xfId="0" applyNumberFormat="1" applyFont="1" applyFill="1" applyBorder="1" applyAlignment="1" applyProtection="1">
      <alignment horizontal="left" vertical="center"/>
      <protection locked="0"/>
    </xf>
    <xf numFmtId="178" fontId="29" fillId="4" borderId="12" xfId="0" applyNumberFormat="1" applyFont="1" applyFill="1" applyBorder="1" applyAlignment="1" applyProtection="1">
      <alignment horizontal="left" vertical="center"/>
      <protection locked="0"/>
    </xf>
    <xf numFmtId="177" fontId="29" fillId="4" borderId="12" xfId="0" applyNumberFormat="1" applyFont="1" applyFill="1" applyBorder="1" applyAlignment="1" applyProtection="1">
      <alignment horizontal="left" vertical="center"/>
      <protection locked="0"/>
    </xf>
    <xf numFmtId="0" fontId="29" fillId="4" borderId="12" xfId="0" applyFont="1" applyFill="1" applyBorder="1" applyAlignment="1">
      <alignment vertical="center"/>
    </xf>
    <xf numFmtId="0" fontId="32" fillId="4" borderId="1" xfId="0" applyFont="1" applyFill="1" applyBorder="1" applyAlignment="1">
      <alignment horizontal="right" vertical="center"/>
    </xf>
    <xf numFmtId="0" fontId="32" fillId="7" borderId="1" xfId="0" applyFont="1" applyFill="1" applyBorder="1" applyAlignment="1">
      <alignment horizontal="right" vertical="center"/>
    </xf>
    <xf numFmtId="1" fontId="29" fillId="4" borderId="1" xfId="0" applyNumberFormat="1" applyFont="1" applyFill="1" applyBorder="1" applyAlignment="1" applyProtection="1">
      <alignment horizontal="right" vertical="center"/>
      <protection locked="0"/>
    </xf>
    <xf numFmtId="0" fontId="29" fillId="4" borderId="1" xfId="0" applyNumberFormat="1" applyFont="1" applyFill="1" applyBorder="1" applyAlignment="1" applyProtection="1">
      <alignment horizontal="right" vertical="center"/>
      <protection locked="0"/>
    </xf>
    <xf numFmtId="0" fontId="29" fillId="7" borderId="1" xfId="0" applyNumberFormat="1" applyFont="1" applyFill="1" applyBorder="1" applyAlignment="1" applyProtection="1">
      <alignment horizontal="right" vertical="center"/>
      <protection locked="0"/>
    </xf>
    <xf numFmtId="0" fontId="29" fillId="8" borderId="1" xfId="0" applyFont="1" applyFill="1" applyBorder="1" applyAlignment="1">
      <alignment horizontal="right" vertical="center"/>
    </xf>
    <xf numFmtId="0" fontId="29" fillId="4" borderId="1" xfId="0" applyFont="1" applyFill="1" applyBorder="1" applyAlignment="1">
      <alignment horizontal="left" vertical="center"/>
    </xf>
    <xf numFmtId="0" fontId="29" fillId="4" borderId="4" xfId="0" applyFont="1" applyFill="1" applyBorder="1" applyAlignment="1">
      <alignment vertical="center"/>
    </xf>
    <xf numFmtId="0" fontId="29" fillId="0" borderId="4" xfId="0" applyFont="1" applyFill="1" applyBorder="1" applyAlignment="1">
      <alignment vertical="center"/>
    </xf>
    <xf numFmtId="0" fontId="29" fillId="4" borderId="0" xfId="0" applyFont="1" applyFill="1" applyAlignment="1">
      <alignment vertical="center"/>
    </xf>
    <xf numFmtId="0" fontId="32" fillId="4" borderId="1" xfId="0" applyFont="1" applyFill="1" applyBorder="1" applyAlignment="1">
      <alignment horizontal="distributed" vertical="center"/>
    </xf>
    <xf numFmtId="1" fontId="29" fillId="0" borderId="1" xfId="0" applyNumberFormat="1" applyFont="1" applyFill="1" applyBorder="1" applyAlignment="1" applyProtection="1">
      <alignment horizontal="center" vertical="center"/>
      <protection locked="0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1" fontId="29" fillId="0" borderId="12" xfId="0" applyNumberFormat="1" applyFont="1" applyFill="1" applyBorder="1" applyAlignment="1" applyProtection="1">
      <alignment horizontal="left" vertical="center"/>
      <protection locked="0"/>
    </xf>
    <xf numFmtId="0" fontId="33" fillId="0" borderId="1" xfId="0" applyFont="1" applyBorder="1" applyAlignment="1" applyProtection="1">
      <alignment horizontal="left" vertical="center" wrapText="1"/>
      <protection locked="0"/>
    </xf>
    <xf numFmtId="4" fontId="35" fillId="0" borderId="6" xfId="0" applyNumberFormat="1" applyFont="1" applyBorder="1" applyAlignment="1">
      <alignment horizontal="left" vertical="center" wrapText="1"/>
    </xf>
    <xf numFmtId="0" fontId="35" fillId="0" borderId="6" xfId="0" applyFont="1" applyBorder="1" applyAlignment="1">
      <alignment horizontal="left" vertical="center" wrapText="1"/>
    </xf>
    <xf numFmtId="4" fontId="35" fillId="0" borderId="7" xfId="0" applyNumberFormat="1" applyFont="1" applyBorder="1" applyAlignment="1">
      <alignment horizontal="center" wrapText="1"/>
    </xf>
    <xf numFmtId="0" fontId="36" fillId="0" borderId="7" xfId="0" applyFont="1" applyBorder="1" applyAlignment="1">
      <alignment horizontal="center" wrapText="1"/>
    </xf>
    <xf numFmtId="4" fontId="35" fillId="0" borderId="7" xfId="0" applyNumberFormat="1" applyFont="1" applyBorder="1" applyAlignment="1">
      <alignment horizontal="left" wrapText="1"/>
    </xf>
    <xf numFmtId="0" fontId="35" fillId="0" borderId="7" xfId="0" applyFont="1" applyBorder="1" applyAlignment="1">
      <alignment horizontal="center" vertical="center" wrapText="1"/>
    </xf>
    <xf numFmtId="2" fontId="35" fillId="0" borderId="7" xfId="0" applyNumberFormat="1" applyFont="1" applyBorder="1" applyAlignment="1">
      <alignment horizontal="right" vertical="center" wrapText="1"/>
    </xf>
    <xf numFmtId="4" fontId="35" fillId="0" borderId="7" xfId="0" applyNumberFormat="1" applyFont="1" applyBorder="1" applyAlignment="1">
      <alignment horizontal="center" vertical="center" wrapText="1"/>
    </xf>
    <xf numFmtId="4" fontId="35" fillId="0" borderId="7" xfId="0" applyNumberFormat="1" applyFont="1" applyBorder="1" applyAlignment="1">
      <alignment horizontal="left" vertical="center" wrapText="1"/>
    </xf>
    <xf numFmtId="1" fontId="35" fillId="0" borderId="7" xfId="0" applyNumberFormat="1" applyFont="1" applyBorder="1" applyAlignment="1">
      <alignment horizontal="left" vertical="center" wrapText="1"/>
    </xf>
    <xf numFmtId="0" fontId="37" fillId="0" borderId="7" xfId="0" applyFont="1" applyBorder="1" applyAlignment="1">
      <alignment horizontal="left" vertical="center" wrapText="1"/>
    </xf>
    <xf numFmtId="0" fontId="35" fillId="0" borderId="7" xfId="0" applyFont="1" applyBorder="1" applyAlignment="1">
      <alignment horizontal="left" vertical="center" wrapText="1"/>
    </xf>
    <xf numFmtId="0" fontId="36" fillId="0" borderId="7" xfId="0" applyFont="1" applyBorder="1" applyAlignment="1">
      <alignment horizontal="left" vertical="center" wrapText="1" indent="2"/>
    </xf>
    <xf numFmtId="0" fontId="36" fillId="0" borderId="7" xfId="0" applyFont="1" applyBorder="1" applyAlignment="1">
      <alignment horizontal="left" vertical="center" wrapText="1"/>
    </xf>
    <xf numFmtId="181" fontId="35" fillId="0" borderId="7" xfId="0" applyNumberFormat="1" applyFont="1" applyBorder="1" applyAlignment="1">
      <alignment horizontal="right" vertical="center" wrapText="1"/>
    </xf>
    <xf numFmtId="178" fontId="35" fillId="0" borderId="7" xfId="0" applyNumberFormat="1" applyFont="1" applyBorder="1" applyAlignment="1">
      <alignment horizontal="right" vertical="center" wrapText="1"/>
    </xf>
    <xf numFmtId="181" fontId="35" fillId="0" borderId="7" xfId="0" applyNumberFormat="1" applyFont="1" applyBorder="1" applyAlignment="1">
      <alignment horizontal="left" vertical="center" wrapText="1"/>
    </xf>
    <xf numFmtId="181" fontId="37" fillId="0" borderId="7" xfId="0" applyNumberFormat="1" applyFont="1" applyBorder="1" applyAlignment="1">
      <alignment horizontal="left" vertical="center" wrapText="1"/>
    </xf>
    <xf numFmtId="181" fontId="36" fillId="0" borderId="7" xfId="0" applyNumberFormat="1" applyFont="1" applyBorder="1" applyAlignment="1">
      <alignment horizontal="left" vertical="center" wrapText="1"/>
    </xf>
    <xf numFmtId="181" fontId="38" fillId="0" borderId="7" xfId="0" applyNumberFormat="1" applyFont="1" applyBorder="1" applyAlignment="1">
      <alignment horizontal="left" vertical="center" wrapText="1"/>
    </xf>
    <xf numFmtId="3" fontId="35" fillId="0" borderId="7" xfId="0" applyNumberFormat="1" applyFont="1" applyBorder="1" applyAlignment="1">
      <alignment horizontal="left" vertical="center" wrapText="1"/>
    </xf>
    <xf numFmtId="181" fontId="35" fillId="0" borderId="7" xfId="0" applyNumberFormat="1" applyFont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176" fontId="29" fillId="2" borderId="4" xfId="0" applyNumberFormat="1" applyFont="1" applyFill="1" applyBorder="1" applyAlignment="1" applyProtection="1">
      <alignment vertical="center"/>
      <protection locked="0"/>
    </xf>
    <xf numFmtId="0" fontId="29" fillId="0" borderId="4" xfId="0" applyFont="1" applyFill="1" applyBorder="1" applyAlignment="1" applyProtection="1">
      <alignment horizontal="right" vertical="center"/>
      <protection locked="0"/>
    </xf>
    <xf numFmtId="0" fontId="31" fillId="4" borderId="4" xfId="0" applyFont="1" applyFill="1" applyBorder="1" applyAlignment="1" applyProtection="1">
      <alignment vertical="center"/>
      <protection locked="0"/>
    </xf>
    <xf numFmtId="176" fontId="8" fillId="2" borderId="4" xfId="0" applyNumberFormat="1" applyFont="1" applyFill="1" applyBorder="1" applyAlignment="1" applyProtection="1">
      <alignment vertical="center"/>
      <protection locked="0"/>
    </xf>
    <xf numFmtId="176" fontId="0" fillId="0" borderId="4" xfId="0" applyNumberFormat="1" applyFont="1" applyFill="1" applyBorder="1" applyAlignment="1">
      <alignment horizontal="right" vertical="center"/>
    </xf>
    <xf numFmtId="0" fontId="0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181" fontId="22" fillId="0" borderId="7" xfId="0" applyNumberFormat="1" applyFont="1" applyBorder="1" applyAlignment="1">
      <alignment horizontal="right" vertical="center" wrapText="1"/>
    </xf>
    <xf numFmtId="181" fontId="39" fillId="0" borderId="7" xfId="0" applyNumberFormat="1" applyFont="1" applyBorder="1" applyAlignment="1">
      <alignment horizontal="right" vertical="center" wrapText="1"/>
    </xf>
    <xf numFmtId="181" fontId="39" fillId="5" borderId="7" xfId="0" applyNumberFormat="1" applyFont="1" applyFill="1" applyBorder="1" applyAlignment="1">
      <alignment horizontal="right" vertical="center" wrapText="1"/>
    </xf>
    <xf numFmtId="0" fontId="5" fillId="0" borderId="0" xfId="0" applyFont="1" applyFill="1" applyAlignment="1">
      <alignment horizontal="center" vertical="center"/>
    </xf>
    <xf numFmtId="0" fontId="26" fillId="0" borderId="9" xfId="0" applyFont="1" applyBorder="1" applyAlignment="1">
      <alignment horizontal="center" vertical="center" wrapText="1"/>
    </xf>
    <xf numFmtId="1" fontId="27" fillId="0" borderId="10" xfId="0" applyNumberFormat="1" applyFont="1" applyBorder="1" applyAlignment="1">
      <alignment horizontal="left" vertical="center" wrapText="1"/>
    </xf>
    <xf numFmtId="1" fontId="27" fillId="0" borderId="11" xfId="0" applyNumberFormat="1" applyFont="1" applyBorder="1" applyAlignment="1">
      <alignment horizontal="left" vertical="center" wrapText="1"/>
    </xf>
    <xf numFmtId="0" fontId="36" fillId="0" borderId="7" xfId="0" applyFont="1" applyBorder="1" applyAlignment="1">
      <alignment horizontal="center" wrapText="1"/>
    </xf>
    <xf numFmtId="1" fontId="35" fillId="0" borderId="7" xfId="0" applyNumberFormat="1" applyFont="1" applyBorder="1" applyAlignment="1">
      <alignment horizontal="left" vertical="center" wrapText="1"/>
    </xf>
    <xf numFmtId="0" fontId="36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4" fillId="0" borderId="9" xfId="0" applyFont="1" applyBorder="1" applyAlignment="1">
      <alignment horizontal="center" vertical="center" wrapText="1"/>
    </xf>
    <xf numFmtId="1" fontId="35" fillId="0" borderId="10" xfId="0" applyNumberFormat="1" applyFont="1" applyBorder="1" applyAlignment="1">
      <alignment horizontal="left" vertical="center" wrapText="1"/>
    </xf>
    <xf numFmtId="1" fontId="35" fillId="0" borderId="11" xfId="0" applyNumberFormat="1" applyFont="1" applyBorder="1" applyAlignment="1">
      <alignment horizontal="left" vertical="center" wrapText="1"/>
    </xf>
    <xf numFmtId="0" fontId="22" fillId="0" borderId="7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/>
    </xf>
    <xf numFmtId="0" fontId="21" fillId="0" borderId="0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wrapText="1"/>
    </xf>
    <xf numFmtId="1" fontId="27" fillId="0" borderId="7" xfId="0" applyNumberFormat="1" applyFont="1" applyBorder="1" applyAlignment="1">
      <alignment horizontal="left" vertical="center" wrapText="1"/>
    </xf>
    <xf numFmtId="0" fontId="28" fillId="0" borderId="7" xfId="0" applyFont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/>
    </xf>
    <xf numFmtId="0" fontId="14" fillId="0" borderId="16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/>
    </xf>
    <xf numFmtId="176" fontId="14" fillId="0" borderId="3" xfId="0" applyNumberFormat="1" applyFont="1" applyFill="1" applyBorder="1" applyAlignment="1">
      <alignment horizontal="center" vertical="center"/>
    </xf>
    <xf numFmtId="176" fontId="7" fillId="0" borderId="13" xfId="0" applyNumberFormat="1" applyFont="1" applyFill="1" applyBorder="1" applyAlignment="1">
      <alignment horizontal="center" vertical="center"/>
    </xf>
    <xf numFmtId="176" fontId="14" fillId="0" borderId="12" xfId="0" applyNumberFormat="1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176" fontId="14" fillId="0" borderId="3" xfId="0" applyNumberFormat="1" applyFont="1" applyFill="1" applyBorder="1" applyAlignment="1">
      <alignment horizontal="center" vertical="center" wrapText="1"/>
    </xf>
    <xf numFmtId="0" fontId="7" fillId="0" borderId="13" xfId="3" applyFont="1" applyBorder="1" applyAlignment="1">
      <alignment horizontal="center" vertical="center" wrapText="1"/>
    </xf>
    <xf numFmtId="0" fontId="7" fillId="0" borderId="12" xfId="3" applyFont="1" applyBorder="1" applyAlignment="1">
      <alignment horizontal="center" vertical="center" wrapText="1"/>
    </xf>
    <xf numFmtId="0" fontId="7" fillId="0" borderId="4" xfId="3" applyFont="1" applyBorder="1" applyAlignment="1">
      <alignment horizontal="center" vertical="center" wrapText="1"/>
    </xf>
    <xf numFmtId="0" fontId="7" fillId="0" borderId="5" xfId="3" applyFont="1" applyBorder="1" applyAlignment="1">
      <alignment horizontal="center" vertical="center" wrapText="1"/>
    </xf>
    <xf numFmtId="0" fontId="14" fillId="0" borderId="12" xfId="3" applyFont="1" applyBorder="1" applyAlignment="1">
      <alignment horizontal="center" vertical="center" wrapText="1"/>
    </xf>
    <xf numFmtId="0" fontId="17" fillId="0" borderId="0" xfId="3" applyFont="1" applyAlignment="1">
      <alignment horizontal="center" vertical="center"/>
    </xf>
    <xf numFmtId="0" fontId="14" fillId="0" borderId="1" xfId="2" applyFont="1" applyFill="1" applyBorder="1" applyAlignment="1">
      <alignment horizontal="center" vertical="center" wrapText="1"/>
    </xf>
    <xf numFmtId="0" fontId="7" fillId="0" borderId="14" xfId="3" applyFont="1" applyBorder="1" applyAlignment="1">
      <alignment horizontal="center" vertical="center" wrapText="1"/>
    </xf>
    <xf numFmtId="0" fontId="14" fillId="0" borderId="2" xfId="3" applyFont="1" applyBorder="1" applyAlignment="1">
      <alignment horizontal="center" vertical="center" wrapText="1"/>
    </xf>
    <xf numFmtId="0" fontId="14" fillId="0" borderId="15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180" fontId="11" fillId="0" borderId="2" xfId="0" applyNumberFormat="1" applyFont="1" applyFill="1" applyBorder="1" applyAlignment="1">
      <alignment horizontal="left" vertical="top" wrapText="1"/>
    </xf>
  </cellXfs>
  <cellStyles count="5">
    <cellStyle name="常规" xfId="0" builtinId="0"/>
    <cellStyle name="常规 10" xfId="4"/>
    <cellStyle name="常规 15" xfId="3"/>
    <cellStyle name="常规_附件：2012年出口退税基数及超基数上解情况表" xfId="2"/>
    <cellStyle name="千位分隔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D121"/>
  <sheetViews>
    <sheetView workbookViewId="0">
      <pane xSplit="1" ySplit="4" topLeftCell="B94" activePane="bottomRight" state="frozen"/>
      <selection activeCell="A18" sqref="A18"/>
      <selection pane="topRight" activeCell="A18" sqref="A18"/>
      <selection pane="bottomLeft" activeCell="A18" sqref="A18"/>
      <selection pane="bottomRight" activeCell="C39" sqref="C39:C104"/>
    </sheetView>
  </sheetViews>
  <sheetFormatPr defaultRowHeight="14.25"/>
  <cols>
    <col min="1" max="1" width="47.75" style="11" customWidth="1"/>
    <col min="2" max="2" width="12.625" style="2" customWidth="1"/>
    <col min="3" max="3" width="10.75" style="2" customWidth="1"/>
    <col min="4" max="4" width="14.875" style="3" customWidth="1"/>
    <col min="5" max="16384" width="9" style="4"/>
  </cols>
  <sheetData>
    <row r="1" spans="1:4">
      <c r="A1" s="1" t="s">
        <v>72</v>
      </c>
    </row>
    <row r="2" spans="1:4" s="1" customFormat="1" ht="20.25">
      <c r="A2" s="170" t="s">
        <v>1249</v>
      </c>
      <c r="B2" s="170"/>
      <c r="C2" s="170"/>
      <c r="D2" s="170"/>
    </row>
    <row r="3" spans="1:4">
      <c r="A3" s="1"/>
      <c r="D3" s="5" t="s">
        <v>0</v>
      </c>
    </row>
    <row r="4" spans="1:4" ht="28.5" customHeight="1">
      <c r="A4" s="6" t="s">
        <v>1052</v>
      </c>
      <c r="B4" s="62" t="s">
        <v>2</v>
      </c>
      <c r="C4" s="62" t="s">
        <v>3</v>
      </c>
      <c r="D4" s="62" t="s">
        <v>1053</v>
      </c>
    </row>
    <row r="5" spans="1:4" ht="15" customHeight="1">
      <c r="A5" s="94" t="s">
        <v>4</v>
      </c>
      <c r="B5" s="95">
        <f>SUM(B6,B8:B11,B13:B23)</f>
        <v>33489</v>
      </c>
      <c r="C5" s="95">
        <f>SUM(C6,C8:C11,C13:C23)</f>
        <v>43002</v>
      </c>
      <c r="D5" s="95">
        <f>IF(B5=0,"",ROUND(C5/B5*100,1))</f>
        <v>128.4</v>
      </c>
    </row>
    <row r="6" spans="1:4" ht="15" customHeight="1">
      <c r="A6" s="94" t="s">
        <v>5</v>
      </c>
      <c r="B6" s="96">
        <v>14054</v>
      </c>
      <c r="C6" s="96">
        <v>16000</v>
      </c>
      <c r="D6" s="95">
        <f t="shared" ref="D6:D32" si="0">IF(B6=0,"",ROUND(C6/B6*100,1))</f>
        <v>113.8</v>
      </c>
    </row>
    <row r="7" spans="1:4" ht="15" customHeight="1">
      <c r="A7" s="97" t="s">
        <v>1250</v>
      </c>
      <c r="B7" s="96">
        <v>6072</v>
      </c>
      <c r="C7" s="96">
        <v>7200</v>
      </c>
      <c r="D7" s="95">
        <f t="shared" si="0"/>
        <v>118.6</v>
      </c>
    </row>
    <row r="8" spans="1:4" ht="15" customHeight="1">
      <c r="A8" s="94" t="s">
        <v>6</v>
      </c>
      <c r="B8" s="96">
        <v>3887</v>
      </c>
      <c r="C8" s="96">
        <v>4200</v>
      </c>
      <c r="D8" s="95">
        <f t="shared" si="0"/>
        <v>108.1</v>
      </c>
    </row>
    <row r="9" spans="1:4" ht="15" customHeight="1">
      <c r="A9" s="94" t="s">
        <v>7</v>
      </c>
      <c r="B9" s="96"/>
      <c r="C9" s="96"/>
      <c r="D9" s="95" t="str">
        <f t="shared" si="0"/>
        <v/>
      </c>
    </row>
    <row r="10" spans="1:4" ht="15" customHeight="1">
      <c r="A10" s="94" t="s">
        <v>8</v>
      </c>
      <c r="B10" s="96">
        <v>555</v>
      </c>
      <c r="C10" s="96">
        <v>900</v>
      </c>
      <c r="D10" s="95">
        <f t="shared" si="0"/>
        <v>162.19999999999999</v>
      </c>
    </row>
    <row r="11" spans="1:4" ht="15" customHeight="1">
      <c r="A11" s="94" t="s">
        <v>9</v>
      </c>
      <c r="B11" s="96">
        <v>376</v>
      </c>
      <c r="C11" s="96">
        <v>600</v>
      </c>
      <c r="D11" s="95">
        <f t="shared" si="0"/>
        <v>159.6</v>
      </c>
    </row>
    <row r="12" spans="1:4" ht="15" customHeight="1">
      <c r="A12" s="97" t="s">
        <v>1251</v>
      </c>
      <c r="B12" s="96">
        <v>247</v>
      </c>
      <c r="C12" s="96">
        <v>280</v>
      </c>
      <c r="D12" s="95">
        <f t="shared" si="0"/>
        <v>113.4</v>
      </c>
    </row>
    <row r="13" spans="1:4" ht="15" customHeight="1">
      <c r="A13" s="94" t="s">
        <v>10</v>
      </c>
      <c r="B13" s="96">
        <v>1213</v>
      </c>
      <c r="C13" s="96">
        <v>1300</v>
      </c>
      <c r="D13" s="95">
        <f t="shared" si="0"/>
        <v>107.2</v>
      </c>
    </row>
    <row r="14" spans="1:4" ht="15" customHeight="1">
      <c r="A14" s="94" t="s">
        <v>11</v>
      </c>
      <c r="B14" s="96">
        <v>1040</v>
      </c>
      <c r="C14" s="96">
        <v>1300</v>
      </c>
      <c r="D14" s="95">
        <f t="shared" si="0"/>
        <v>125</v>
      </c>
    </row>
    <row r="15" spans="1:4" ht="15" customHeight="1">
      <c r="A15" s="94" t="s">
        <v>12</v>
      </c>
      <c r="B15" s="96">
        <v>624</v>
      </c>
      <c r="C15" s="96">
        <v>950</v>
      </c>
      <c r="D15" s="95">
        <f t="shared" si="0"/>
        <v>152.19999999999999</v>
      </c>
    </row>
    <row r="16" spans="1:4" ht="15" customHeight="1">
      <c r="A16" s="94" t="s">
        <v>13</v>
      </c>
      <c r="B16" s="96">
        <v>3205</v>
      </c>
      <c r="C16" s="96">
        <v>3500</v>
      </c>
      <c r="D16" s="95">
        <f t="shared" si="0"/>
        <v>109.2</v>
      </c>
    </row>
    <row r="17" spans="1:4" ht="15" customHeight="1">
      <c r="A17" s="94" t="s">
        <v>14</v>
      </c>
      <c r="B17" s="96">
        <v>1515</v>
      </c>
      <c r="C17" s="96">
        <v>1600</v>
      </c>
      <c r="D17" s="95">
        <f t="shared" si="0"/>
        <v>105.6</v>
      </c>
    </row>
    <row r="18" spans="1:4" ht="15" customHeight="1">
      <c r="A18" s="94" t="s">
        <v>15</v>
      </c>
      <c r="B18" s="96">
        <v>946</v>
      </c>
      <c r="C18" s="96">
        <v>1502</v>
      </c>
      <c r="D18" s="95">
        <f t="shared" si="0"/>
        <v>158.80000000000001</v>
      </c>
    </row>
    <row r="19" spans="1:4" ht="15" customHeight="1">
      <c r="A19" s="94" t="s">
        <v>16</v>
      </c>
      <c r="B19" s="96">
        <v>1885</v>
      </c>
      <c r="C19" s="96">
        <v>3000</v>
      </c>
      <c r="D19" s="95">
        <f t="shared" si="0"/>
        <v>159.19999999999999</v>
      </c>
    </row>
    <row r="20" spans="1:4" ht="15" customHeight="1">
      <c r="A20" s="94" t="s">
        <v>17</v>
      </c>
      <c r="B20" s="96">
        <v>4133</v>
      </c>
      <c r="C20" s="96">
        <v>8000</v>
      </c>
      <c r="D20" s="95">
        <f t="shared" si="0"/>
        <v>193.6</v>
      </c>
    </row>
    <row r="21" spans="1:4" ht="15" customHeight="1">
      <c r="A21" s="94" t="s">
        <v>18</v>
      </c>
      <c r="B21" s="96"/>
      <c r="C21" s="96"/>
      <c r="D21" s="95" t="str">
        <f t="shared" si="0"/>
        <v/>
      </c>
    </row>
    <row r="22" spans="1:4" ht="15" customHeight="1">
      <c r="A22" s="94" t="s">
        <v>1252</v>
      </c>
      <c r="B22" s="96">
        <v>46</v>
      </c>
      <c r="C22" s="96">
        <v>150</v>
      </c>
      <c r="D22" s="95">
        <f t="shared" si="0"/>
        <v>326.10000000000002</v>
      </c>
    </row>
    <row r="23" spans="1:4" ht="15" customHeight="1">
      <c r="A23" s="94" t="s">
        <v>19</v>
      </c>
      <c r="B23" s="96">
        <v>10</v>
      </c>
      <c r="C23" s="96"/>
      <c r="D23" s="95">
        <f t="shared" si="0"/>
        <v>0</v>
      </c>
    </row>
    <row r="24" spans="1:4" ht="15" customHeight="1">
      <c r="A24" s="94" t="s">
        <v>20</v>
      </c>
      <c r="B24" s="95">
        <f>SUM(B25:B32)</f>
        <v>23392</v>
      </c>
      <c r="C24" s="95">
        <f>SUM(C25:C32)</f>
        <v>18429</v>
      </c>
      <c r="D24" s="95">
        <f t="shared" si="0"/>
        <v>78.8</v>
      </c>
    </row>
    <row r="25" spans="1:4" ht="15" customHeight="1">
      <c r="A25" s="94" t="s">
        <v>21</v>
      </c>
      <c r="B25" s="96">
        <v>6340</v>
      </c>
      <c r="C25" s="96">
        <v>3529</v>
      </c>
      <c r="D25" s="95">
        <f t="shared" si="0"/>
        <v>55.7</v>
      </c>
    </row>
    <row r="26" spans="1:4" ht="15" customHeight="1">
      <c r="A26" s="94" t="s">
        <v>22</v>
      </c>
      <c r="B26" s="96">
        <v>3965</v>
      </c>
      <c r="C26" s="96">
        <v>4500</v>
      </c>
      <c r="D26" s="95">
        <f t="shared" si="0"/>
        <v>113.5</v>
      </c>
    </row>
    <row r="27" spans="1:4" ht="15" customHeight="1">
      <c r="A27" s="94" t="s">
        <v>23</v>
      </c>
      <c r="B27" s="96">
        <v>2464</v>
      </c>
      <c r="C27" s="96">
        <v>3500</v>
      </c>
      <c r="D27" s="95">
        <f t="shared" si="0"/>
        <v>142</v>
      </c>
    </row>
    <row r="28" spans="1:4" ht="15" customHeight="1">
      <c r="A28" s="94" t="s">
        <v>24</v>
      </c>
      <c r="B28" s="96">
        <v>1381</v>
      </c>
      <c r="C28" s="96"/>
      <c r="D28" s="95">
        <f t="shared" si="0"/>
        <v>0</v>
      </c>
    </row>
    <row r="29" spans="1:4" ht="15" customHeight="1">
      <c r="A29" s="94" t="s">
        <v>25</v>
      </c>
      <c r="B29" s="96">
        <v>7940</v>
      </c>
      <c r="C29" s="96">
        <v>6000</v>
      </c>
      <c r="D29" s="95">
        <f t="shared" si="0"/>
        <v>75.599999999999994</v>
      </c>
    </row>
    <row r="30" spans="1:4" s="9" customFormat="1" ht="15" customHeight="1">
      <c r="A30" s="94" t="s">
        <v>26</v>
      </c>
      <c r="B30" s="96"/>
      <c r="C30" s="96"/>
      <c r="D30" s="95" t="str">
        <f t="shared" si="0"/>
        <v/>
      </c>
    </row>
    <row r="31" spans="1:4" s="9" customFormat="1" ht="15" customHeight="1">
      <c r="A31" s="94" t="s">
        <v>27</v>
      </c>
      <c r="B31" s="96">
        <v>361</v>
      </c>
      <c r="C31" s="96">
        <v>400</v>
      </c>
      <c r="D31" s="95">
        <f t="shared" si="0"/>
        <v>110.8</v>
      </c>
    </row>
    <row r="32" spans="1:4" ht="15" customHeight="1">
      <c r="A32" s="94" t="s">
        <v>28</v>
      </c>
      <c r="B32" s="96">
        <v>941</v>
      </c>
      <c r="C32" s="96">
        <v>500</v>
      </c>
      <c r="D32" s="95">
        <f t="shared" si="0"/>
        <v>53.1</v>
      </c>
    </row>
    <row r="33" spans="1:4" ht="15" customHeight="1">
      <c r="A33" s="94" t="s">
        <v>1253</v>
      </c>
      <c r="B33" s="98"/>
      <c r="C33" s="98"/>
      <c r="D33" s="98"/>
    </row>
    <row r="34" spans="1:4" ht="15" customHeight="1">
      <c r="A34" s="94" t="s">
        <v>1253</v>
      </c>
      <c r="B34" s="96"/>
      <c r="C34" s="96"/>
      <c r="D34" s="96"/>
    </row>
    <row r="35" spans="1:4" ht="15" customHeight="1">
      <c r="A35" s="99" t="s">
        <v>1054</v>
      </c>
      <c r="B35" s="95">
        <f>SUM(B5,B24)</f>
        <v>56881</v>
      </c>
      <c r="C35" s="95">
        <f>SUM(C5,C24)</f>
        <v>61431</v>
      </c>
      <c r="D35" s="95">
        <f>IF(B35=0,"",ROUND(C35/B35*100,1))</f>
        <v>108</v>
      </c>
    </row>
    <row r="36" spans="1:4" ht="10.5" customHeight="1">
      <c r="A36" s="10"/>
      <c r="B36" s="7"/>
      <c r="C36" s="7"/>
      <c r="D36" s="8"/>
    </row>
    <row r="37" spans="1:4" ht="15" customHeight="1">
      <c r="A37" s="63" t="s">
        <v>30</v>
      </c>
      <c r="B37" s="64">
        <f>B35</f>
        <v>56881</v>
      </c>
      <c r="C37" s="64">
        <f>C35</f>
        <v>61431</v>
      </c>
      <c r="D37" s="8">
        <f t="shared" ref="D37:D100" si="1">IF(B37=0,"",ROUND(C37/B37*100,1))</f>
        <v>108</v>
      </c>
    </row>
    <row r="38" spans="1:4" ht="15" customHeight="1">
      <c r="A38" s="100" t="s">
        <v>31</v>
      </c>
      <c r="B38" s="101">
        <f>SUM(B39,B107:B108,B112:B115)</f>
        <v>250550</v>
      </c>
      <c r="C38" s="101">
        <f>SUM(C39,C107:C108,C112:C115)</f>
        <v>173965</v>
      </c>
      <c r="D38" s="8">
        <f t="shared" si="1"/>
        <v>69.400000000000006</v>
      </c>
    </row>
    <row r="39" spans="1:4" ht="15" customHeight="1">
      <c r="A39" s="102" t="s">
        <v>32</v>
      </c>
      <c r="B39" s="101">
        <f>SUM(B40,B47,B83)</f>
        <v>177899</v>
      </c>
      <c r="C39" s="101">
        <f>SUM(C40,C47,C83)</f>
        <v>116955</v>
      </c>
      <c r="D39" s="8">
        <f t="shared" si="1"/>
        <v>65.7</v>
      </c>
    </row>
    <row r="40" spans="1:4" ht="15" customHeight="1">
      <c r="A40" s="102" t="s">
        <v>33</v>
      </c>
      <c r="B40" s="101">
        <f>SUM(B41:B46)</f>
        <v>6366</v>
      </c>
      <c r="C40" s="101">
        <f>SUM(C41:C46)</f>
        <v>6366</v>
      </c>
      <c r="D40" s="8">
        <f t="shared" si="1"/>
        <v>100</v>
      </c>
    </row>
    <row r="41" spans="1:4" ht="15" customHeight="1">
      <c r="A41" s="74" t="s">
        <v>1055</v>
      </c>
      <c r="B41" s="103">
        <v>906</v>
      </c>
      <c r="C41" s="103">
        <v>906</v>
      </c>
      <c r="D41" s="8">
        <f t="shared" si="1"/>
        <v>100</v>
      </c>
    </row>
    <row r="42" spans="1:4" ht="15" customHeight="1">
      <c r="A42" s="74" t="s">
        <v>1056</v>
      </c>
      <c r="B42" s="103">
        <v>1218</v>
      </c>
      <c r="C42" s="103">
        <v>1218</v>
      </c>
      <c r="D42" s="8">
        <f t="shared" si="1"/>
        <v>100</v>
      </c>
    </row>
    <row r="43" spans="1:4" ht="15" customHeight="1">
      <c r="A43" s="74" t="s">
        <v>34</v>
      </c>
      <c r="B43" s="103">
        <v>1032</v>
      </c>
      <c r="C43" s="103">
        <v>1032</v>
      </c>
      <c r="D43" s="8">
        <f t="shared" si="1"/>
        <v>100</v>
      </c>
    </row>
    <row r="44" spans="1:4" ht="15" customHeight="1">
      <c r="A44" s="74" t="s">
        <v>35</v>
      </c>
      <c r="B44" s="103">
        <v>217</v>
      </c>
      <c r="C44" s="103">
        <v>217</v>
      </c>
      <c r="D44" s="8">
        <f t="shared" si="1"/>
        <v>100</v>
      </c>
    </row>
    <row r="45" spans="1:4" ht="15" customHeight="1">
      <c r="A45" s="74" t="s">
        <v>1254</v>
      </c>
      <c r="B45" s="103">
        <v>2993</v>
      </c>
      <c r="C45" s="103">
        <v>2993</v>
      </c>
      <c r="D45" s="8">
        <f t="shared" si="1"/>
        <v>100</v>
      </c>
    </row>
    <row r="46" spans="1:4" ht="15" customHeight="1">
      <c r="A46" s="74" t="s">
        <v>1255</v>
      </c>
      <c r="B46" s="103"/>
      <c r="C46" s="103"/>
      <c r="D46" s="8" t="str">
        <f t="shared" si="1"/>
        <v/>
      </c>
    </row>
    <row r="47" spans="1:4" ht="15" customHeight="1">
      <c r="A47" s="74" t="s">
        <v>36</v>
      </c>
      <c r="B47" s="101">
        <f>SUM(B48:B82)</f>
        <v>147834</v>
      </c>
      <c r="C47" s="101">
        <f>SUM(C48:C82)</f>
        <v>108002</v>
      </c>
      <c r="D47" s="8">
        <f t="shared" si="1"/>
        <v>73.099999999999994</v>
      </c>
    </row>
    <row r="48" spans="1:4" ht="15" customHeight="1">
      <c r="A48" s="74" t="s">
        <v>37</v>
      </c>
      <c r="B48" s="103"/>
      <c r="C48" s="103"/>
      <c r="D48" s="8" t="str">
        <f t="shared" si="1"/>
        <v/>
      </c>
    </row>
    <row r="49" spans="1:4" ht="15" customHeight="1">
      <c r="A49" s="75" t="s">
        <v>38</v>
      </c>
      <c r="B49" s="104">
        <v>45113</v>
      </c>
      <c r="C49" s="104">
        <v>36083</v>
      </c>
      <c r="D49" s="8">
        <f t="shared" si="1"/>
        <v>80</v>
      </c>
    </row>
    <row r="50" spans="1:4" ht="15" customHeight="1">
      <c r="A50" s="76" t="s">
        <v>39</v>
      </c>
      <c r="B50" s="105"/>
      <c r="C50" s="105"/>
      <c r="D50" s="8" t="str">
        <f t="shared" si="1"/>
        <v/>
      </c>
    </row>
    <row r="51" spans="1:4" ht="15" customHeight="1">
      <c r="A51" s="76" t="s">
        <v>40</v>
      </c>
      <c r="B51" s="105">
        <v>3462</v>
      </c>
      <c r="C51" s="105">
        <v>2107</v>
      </c>
      <c r="D51" s="8">
        <f t="shared" si="1"/>
        <v>60.9</v>
      </c>
    </row>
    <row r="52" spans="1:4" ht="15" customHeight="1">
      <c r="A52" s="76" t="s">
        <v>41</v>
      </c>
      <c r="B52" s="105"/>
      <c r="C52" s="105"/>
      <c r="D52" s="8" t="str">
        <f t="shared" si="1"/>
        <v/>
      </c>
    </row>
    <row r="53" spans="1:4" ht="15" customHeight="1">
      <c r="A53" s="76" t="s">
        <v>42</v>
      </c>
      <c r="B53" s="105"/>
      <c r="C53" s="105"/>
      <c r="D53" s="8" t="str">
        <f t="shared" si="1"/>
        <v/>
      </c>
    </row>
    <row r="54" spans="1:4" ht="15" customHeight="1">
      <c r="A54" s="76" t="s">
        <v>43</v>
      </c>
      <c r="B54" s="105">
        <v>4467</v>
      </c>
      <c r="C54" s="105">
        <v>2917</v>
      </c>
      <c r="D54" s="8">
        <f t="shared" si="1"/>
        <v>65.3</v>
      </c>
    </row>
    <row r="55" spans="1:4" ht="15" customHeight="1">
      <c r="A55" s="76" t="s">
        <v>44</v>
      </c>
      <c r="B55" s="105"/>
      <c r="C55" s="105"/>
      <c r="D55" s="8" t="str">
        <f t="shared" si="1"/>
        <v/>
      </c>
    </row>
    <row r="56" spans="1:4" ht="15" customHeight="1">
      <c r="A56" s="76" t="s">
        <v>45</v>
      </c>
      <c r="B56" s="105">
        <v>13610</v>
      </c>
      <c r="C56" s="105">
        <v>13263</v>
      </c>
      <c r="D56" s="8">
        <f t="shared" si="1"/>
        <v>97.5</v>
      </c>
    </row>
    <row r="57" spans="1:4" ht="15" customHeight="1">
      <c r="A57" s="76" t="s">
        <v>46</v>
      </c>
      <c r="B57" s="105"/>
      <c r="C57" s="105"/>
      <c r="D57" s="8" t="str">
        <f t="shared" si="1"/>
        <v/>
      </c>
    </row>
    <row r="58" spans="1:4" ht="15" customHeight="1">
      <c r="A58" s="76" t="s">
        <v>47</v>
      </c>
      <c r="B58" s="105"/>
      <c r="C58" s="105"/>
      <c r="D58" s="8" t="str">
        <f t="shared" si="1"/>
        <v/>
      </c>
    </row>
    <row r="59" spans="1:4" ht="15" customHeight="1">
      <c r="A59" s="76" t="s">
        <v>1256</v>
      </c>
      <c r="B59" s="105"/>
      <c r="C59" s="105"/>
      <c r="D59" s="8" t="str">
        <f t="shared" si="1"/>
        <v/>
      </c>
    </row>
    <row r="60" spans="1:4" ht="15" customHeight="1">
      <c r="A60" s="76" t="s">
        <v>48</v>
      </c>
      <c r="B60" s="105">
        <v>378</v>
      </c>
      <c r="C60" s="105">
        <v>619</v>
      </c>
      <c r="D60" s="8">
        <f t="shared" si="1"/>
        <v>163.80000000000001</v>
      </c>
    </row>
    <row r="61" spans="1:4" ht="15" customHeight="1">
      <c r="A61" s="106" t="s">
        <v>1257</v>
      </c>
      <c r="B61" s="107"/>
      <c r="C61" s="107"/>
      <c r="D61" s="8" t="str">
        <f t="shared" si="1"/>
        <v/>
      </c>
    </row>
    <row r="62" spans="1:4" ht="15" customHeight="1">
      <c r="A62" s="106" t="s">
        <v>1258</v>
      </c>
      <c r="B62" s="107"/>
      <c r="C62" s="107"/>
      <c r="D62" s="8" t="str">
        <f t="shared" si="1"/>
        <v/>
      </c>
    </row>
    <row r="63" spans="1:4" ht="15" customHeight="1">
      <c r="A63" s="106" t="s">
        <v>1259</v>
      </c>
      <c r="B63" s="107"/>
      <c r="C63" s="107"/>
      <c r="D63" s="8" t="str">
        <f t="shared" si="1"/>
        <v/>
      </c>
    </row>
    <row r="64" spans="1:4" ht="15" customHeight="1">
      <c r="A64" s="106" t="s">
        <v>1260</v>
      </c>
      <c r="B64" s="107">
        <v>2033</v>
      </c>
      <c r="C64" s="107">
        <v>1083</v>
      </c>
      <c r="D64" s="8">
        <f t="shared" si="1"/>
        <v>53.3</v>
      </c>
    </row>
    <row r="65" spans="1:4" ht="15" customHeight="1">
      <c r="A65" s="106" t="s">
        <v>1261</v>
      </c>
      <c r="B65" s="107">
        <v>11438</v>
      </c>
      <c r="C65" s="107">
        <v>11935</v>
      </c>
      <c r="D65" s="8">
        <f t="shared" si="1"/>
        <v>104.3</v>
      </c>
    </row>
    <row r="66" spans="1:4" ht="15" customHeight="1">
      <c r="A66" s="106" t="s">
        <v>1262</v>
      </c>
      <c r="B66" s="107"/>
      <c r="C66" s="107"/>
      <c r="D66" s="8" t="str">
        <f t="shared" si="1"/>
        <v/>
      </c>
    </row>
    <row r="67" spans="1:4" ht="15" customHeight="1">
      <c r="A67" s="106" t="s">
        <v>1263</v>
      </c>
      <c r="B67" s="107">
        <v>827</v>
      </c>
      <c r="C67" s="107">
        <v>83</v>
      </c>
      <c r="D67" s="8">
        <f t="shared" si="1"/>
        <v>10</v>
      </c>
    </row>
    <row r="68" spans="1:4" ht="15" customHeight="1">
      <c r="A68" s="106" t="s">
        <v>1264</v>
      </c>
      <c r="B68" s="107">
        <v>17782</v>
      </c>
      <c r="C68" s="107">
        <v>16613</v>
      </c>
      <c r="D68" s="8">
        <f t="shared" si="1"/>
        <v>93.4</v>
      </c>
    </row>
    <row r="69" spans="1:4" ht="15" customHeight="1">
      <c r="A69" s="106" t="s">
        <v>1265</v>
      </c>
      <c r="B69" s="107">
        <v>23600</v>
      </c>
      <c r="C69" s="107">
        <v>20559</v>
      </c>
      <c r="D69" s="8">
        <f t="shared" si="1"/>
        <v>87.1</v>
      </c>
    </row>
    <row r="70" spans="1:4" ht="15" customHeight="1">
      <c r="A70" s="106" t="s">
        <v>1266</v>
      </c>
      <c r="B70" s="107"/>
      <c r="C70" s="107"/>
      <c r="D70" s="8" t="str">
        <f t="shared" si="1"/>
        <v/>
      </c>
    </row>
    <row r="71" spans="1:4" ht="15" customHeight="1">
      <c r="A71" s="106" t="s">
        <v>1267</v>
      </c>
      <c r="B71" s="107"/>
      <c r="C71" s="107"/>
      <c r="D71" s="8" t="str">
        <f t="shared" si="1"/>
        <v/>
      </c>
    </row>
    <row r="72" spans="1:4" ht="15" customHeight="1">
      <c r="A72" s="106" t="s">
        <v>1268</v>
      </c>
      <c r="B72" s="107">
        <v>22469</v>
      </c>
      <c r="C72" s="107">
        <v>2305</v>
      </c>
      <c r="D72" s="8">
        <f t="shared" si="1"/>
        <v>10.3</v>
      </c>
    </row>
    <row r="73" spans="1:4" ht="15" customHeight="1">
      <c r="A73" s="106" t="s">
        <v>1269</v>
      </c>
      <c r="B73" s="107">
        <v>778</v>
      </c>
      <c r="C73" s="107">
        <v>116</v>
      </c>
      <c r="D73" s="8">
        <f t="shared" si="1"/>
        <v>14.9</v>
      </c>
    </row>
    <row r="74" spans="1:4" ht="15" customHeight="1">
      <c r="A74" s="106" t="s">
        <v>1270</v>
      </c>
      <c r="B74" s="107"/>
      <c r="C74" s="107"/>
      <c r="D74" s="8" t="str">
        <f t="shared" si="1"/>
        <v/>
      </c>
    </row>
    <row r="75" spans="1:4" ht="15" customHeight="1">
      <c r="A75" s="106" t="s">
        <v>1271</v>
      </c>
      <c r="B75" s="107"/>
      <c r="C75" s="107"/>
      <c r="D75" s="8" t="str">
        <f t="shared" si="1"/>
        <v/>
      </c>
    </row>
    <row r="76" spans="1:4" ht="15" customHeight="1">
      <c r="A76" s="106" t="s">
        <v>1272</v>
      </c>
      <c r="B76" s="107"/>
      <c r="C76" s="107"/>
      <c r="D76" s="8" t="str">
        <f t="shared" si="1"/>
        <v/>
      </c>
    </row>
    <row r="77" spans="1:4" ht="15" customHeight="1">
      <c r="A77" s="106" t="s">
        <v>1273</v>
      </c>
      <c r="B77" s="107"/>
      <c r="C77" s="107"/>
      <c r="D77" s="8" t="str">
        <f t="shared" si="1"/>
        <v/>
      </c>
    </row>
    <row r="78" spans="1:4" ht="15" customHeight="1">
      <c r="A78" s="106" t="s">
        <v>1274</v>
      </c>
      <c r="B78" s="107">
        <v>1877</v>
      </c>
      <c r="C78" s="107">
        <v>319</v>
      </c>
      <c r="D78" s="8">
        <f t="shared" si="1"/>
        <v>17</v>
      </c>
    </row>
    <row r="79" spans="1:4" ht="15" customHeight="1">
      <c r="A79" s="106" t="s">
        <v>1275</v>
      </c>
      <c r="B79" s="107"/>
      <c r="C79" s="107"/>
      <c r="D79" s="8" t="str">
        <f t="shared" si="1"/>
        <v/>
      </c>
    </row>
    <row r="80" spans="1:4" ht="15" customHeight="1">
      <c r="A80" s="106" t="s">
        <v>1276</v>
      </c>
      <c r="B80" s="107"/>
      <c r="C80" s="107"/>
      <c r="D80" s="8" t="str">
        <f t="shared" si="1"/>
        <v/>
      </c>
    </row>
    <row r="81" spans="1:4" ht="15" customHeight="1">
      <c r="A81" s="106" t="s">
        <v>1277</v>
      </c>
      <c r="B81" s="107"/>
      <c r="C81" s="107"/>
      <c r="D81" s="8" t="str">
        <f t="shared" si="1"/>
        <v/>
      </c>
    </row>
    <row r="82" spans="1:4" ht="15" customHeight="1">
      <c r="A82" s="76" t="s">
        <v>49</v>
      </c>
      <c r="B82" s="105"/>
      <c r="C82" s="105"/>
      <c r="D82" s="8" t="str">
        <f t="shared" si="1"/>
        <v/>
      </c>
    </row>
    <row r="83" spans="1:4" ht="15" customHeight="1">
      <c r="A83" s="76" t="s">
        <v>50</v>
      </c>
      <c r="B83" s="108">
        <f>SUM(B84:B104)</f>
        <v>23699</v>
      </c>
      <c r="C83" s="108">
        <f>SUM(C84:C104)</f>
        <v>2587</v>
      </c>
      <c r="D83" s="8">
        <f t="shared" si="1"/>
        <v>10.9</v>
      </c>
    </row>
    <row r="84" spans="1:4" ht="15" customHeight="1">
      <c r="A84" s="76" t="s">
        <v>51</v>
      </c>
      <c r="B84" s="109">
        <v>173</v>
      </c>
      <c r="C84" s="109">
        <v>5</v>
      </c>
      <c r="D84" s="8">
        <f t="shared" si="1"/>
        <v>2.9</v>
      </c>
    </row>
    <row r="85" spans="1:4" ht="15" customHeight="1">
      <c r="A85" s="76" t="s">
        <v>52</v>
      </c>
      <c r="B85" s="109"/>
      <c r="C85" s="109"/>
      <c r="D85" s="8" t="str">
        <f t="shared" si="1"/>
        <v/>
      </c>
    </row>
    <row r="86" spans="1:4" ht="15" customHeight="1">
      <c r="A86" s="76" t="s">
        <v>53</v>
      </c>
      <c r="B86" s="103">
        <v>7</v>
      </c>
      <c r="C86" s="103"/>
      <c r="D86" s="8">
        <f t="shared" si="1"/>
        <v>0</v>
      </c>
    </row>
    <row r="87" spans="1:4" ht="15" customHeight="1">
      <c r="A87" s="76" t="s">
        <v>54</v>
      </c>
      <c r="B87" s="103">
        <v>46</v>
      </c>
      <c r="C87" s="103"/>
      <c r="D87" s="8">
        <f t="shared" si="1"/>
        <v>0</v>
      </c>
    </row>
    <row r="88" spans="1:4" ht="15" customHeight="1">
      <c r="A88" s="76" t="s">
        <v>55</v>
      </c>
      <c r="B88" s="110">
        <v>3532</v>
      </c>
      <c r="C88" s="110">
        <v>379</v>
      </c>
      <c r="D88" s="8">
        <f t="shared" si="1"/>
        <v>10.7</v>
      </c>
    </row>
    <row r="89" spans="1:4" ht="15" customHeight="1">
      <c r="A89" s="76" t="s">
        <v>56</v>
      </c>
      <c r="B89" s="103">
        <v>1306</v>
      </c>
      <c r="C89" s="103"/>
      <c r="D89" s="8">
        <f t="shared" si="1"/>
        <v>0</v>
      </c>
    </row>
    <row r="90" spans="1:4" ht="15" customHeight="1">
      <c r="A90" s="76" t="s">
        <v>1278</v>
      </c>
      <c r="B90" s="103">
        <v>166</v>
      </c>
      <c r="C90" s="103">
        <v>24</v>
      </c>
      <c r="D90" s="8">
        <f t="shared" si="1"/>
        <v>14.5</v>
      </c>
    </row>
    <row r="91" spans="1:4" ht="15" customHeight="1">
      <c r="A91" s="76" t="s">
        <v>57</v>
      </c>
      <c r="B91" s="103">
        <v>695</v>
      </c>
      <c r="C91" s="103">
        <v>29</v>
      </c>
      <c r="D91" s="8">
        <f t="shared" si="1"/>
        <v>4.2</v>
      </c>
    </row>
    <row r="92" spans="1:4" ht="15" customHeight="1">
      <c r="A92" s="76" t="s">
        <v>1279</v>
      </c>
      <c r="B92" s="111">
        <v>842</v>
      </c>
      <c r="C92" s="111">
        <v>126</v>
      </c>
      <c r="D92" s="8">
        <f t="shared" si="1"/>
        <v>15</v>
      </c>
    </row>
    <row r="93" spans="1:4" ht="15" customHeight="1">
      <c r="A93" s="76" t="s">
        <v>58</v>
      </c>
      <c r="B93" s="103">
        <v>4576</v>
      </c>
      <c r="C93" s="103"/>
      <c r="D93" s="8">
        <f t="shared" si="1"/>
        <v>0</v>
      </c>
    </row>
    <row r="94" spans="1:4" ht="15" customHeight="1">
      <c r="A94" s="76" t="s">
        <v>59</v>
      </c>
      <c r="B94" s="103"/>
      <c r="C94" s="103"/>
      <c r="D94" s="8" t="str">
        <f t="shared" si="1"/>
        <v/>
      </c>
    </row>
    <row r="95" spans="1:4" ht="15" customHeight="1">
      <c r="A95" s="76" t="s">
        <v>60</v>
      </c>
      <c r="B95" s="103">
        <v>6704</v>
      </c>
      <c r="C95" s="103">
        <v>2024</v>
      </c>
      <c r="D95" s="8">
        <f t="shared" si="1"/>
        <v>30.2</v>
      </c>
    </row>
    <row r="96" spans="1:4" ht="15" customHeight="1">
      <c r="A96" s="76" t="s">
        <v>61</v>
      </c>
      <c r="B96" s="103">
        <v>2512</v>
      </c>
      <c r="C96" s="103"/>
      <c r="D96" s="8">
        <f t="shared" si="1"/>
        <v>0</v>
      </c>
    </row>
    <row r="97" spans="1:4" ht="15" customHeight="1">
      <c r="A97" s="76" t="s">
        <v>62</v>
      </c>
      <c r="B97" s="103"/>
      <c r="C97" s="103"/>
      <c r="D97" s="8" t="str">
        <f t="shared" si="1"/>
        <v/>
      </c>
    </row>
    <row r="98" spans="1:4" ht="15" customHeight="1">
      <c r="A98" s="76" t="s">
        <v>63</v>
      </c>
      <c r="B98" s="103">
        <v>835</v>
      </c>
      <c r="C98" s="103"/>
      <c r="D98" s="8">
        <f t="shared" si="1"/>
        <v>0</v>
      </c>
    </row>
    <row r="99" spans="1:4" ht="15" customHeight="1">
      <c r="A99" s="76" t="s">
        <v>64</v>
      </c>
      <c r="B99" s="103"/>
      <c r="C99" s="103"/>
      <c r="D99" s="8" t="str">
        <f t="shared" si="1"/>
        <v/>
      </c>
    </row>
    <row r="100" spans="1:4" ht="15" customHeight="1">
      <c r="A100" s="76" t="s">
        <v>1280</v>
      </c>
      <c r="B100" s="103"/>
      <c r="C100" s="103"/>
      <c r="D100" s="8" t="str">
        <f t="shared" si="1"/>
        <v/>
      </c>
    </row>
    <row r="101" spans="1:4" ht="15" customHeight="1">
      <c r="A101" s="76" t="s">
        <v>65</v>
      </c>
      <c r="B101" s="103">
        <v>2300</v>
      </c>
      <c r="C101" s="103"/>
      <c r="D101" s="8">
        <f t="shared" ref="D101:D121" si="2">IF(B101=0,"",ROUND(C101/B101*100,1))</f>
        <v>0</v>
      </c>
    </row>
    <row r="102" spans="1:4" ht="15" customHeight="1">
      <c r="A102" s="76" t="s">
        <v>66</v>
      </c>
      <c r="B102" s="103"/>
      <c r="C102" s="103"/>
      <c r="D102" s="8" t="str">
        <f t="shared" si="2"/>
        <v/>
      </c>
    </row>
    <row r="103" spans="1:4" ht="15" customHeight="1">
      <c r="A103" s="76" t="s">
        <v>1281</v>
      </c>
      <c r="B103" s="103"/>
      <c r="C103" s="103"/>
      <c r="D103" s="8" t="str">
        <f t="shared" si="2"/>
        <v/>
      </c>
    </row>
    <row r="104" spans="1:4" ht="15" customHeight="1">
      <c r="A104" s="77" t="s">
        <v>67</v>
      </c>
      <c r="B104" s="103">
        <v>5</v>
      </c>
      <c r="C104" s="103"/>
      <c r="D104" s="8">
        <f t="shared" si="2"/>
        <v>0</v>
      </c>
    </row>
    <row r="105" spans="1:4" ht="15" customHeight="1">
      <c r="A105" s="77"/>
      <c r="B105" s="103"/>
      <c r="C105" s="103"/>
      <c r="D105" s="8" t="str">
        <f t="shared" si="2"/>
        <v/>
      </c>
    </row>
    <row r="106" spans="1:4" ht="15" customHeight="1">
      <c r="A106" s="77"/>
      <c r="B106" s="110"/>
      <c r="C106" s="110"/>
      <c r="D106" s="8" t="str">
        <f t="shared" si="2"/>
        <v/>
      </c>
    </row>
    <row r="107" spans="1:4" ht="15" customHeight="1">
      <c r="A107" s="74" t="s">
        <v>68</v>
      </c>
      <c r="B107" s="110">
        <v>3782</v>
      </c>
      <c r="C107" s="110">
        <v>2557</v>
      </c>
      <c r="D107" s="8">
        <f t="shared" si="2"/>
        <v>67.599999999999994</v>
      </c>
    </row>
    <row r="108" spans="1:4" ht="15" customHeight="1">
      <c r="A108" s="74" t="s">
        <v>69</v>
      </c>
      <c r="B108" s="101">
        <f>SUM(B109:B111)</f>
        <v>54541</v>
      </c>
      <c r="C108" s="101">
        <f>SUM(C109:C111)</f>
        <v>44453</v>
      </c>
      <c r="D108" s="8">
        <f t="shared" si="2"/>
        <v>81.5</v>
      </c>
    </row>
    <row r="109" spans="1:4" ht="15" customHeight="1">
      <c r="A109" s="74" t="s">
        <v>1282</v>
      </c>
      <c r="B109" s="103">
        <v>54541</v>
      </c>
      <c r="C109" s="103">
        <v>44408</v>
      </c>
      <c r="D109" s="8">
        <f t="shared" si="2"/>
        <v>81.400000000000006</v>
      </c>
    </row>
    <row r="110" spans="1:4" ht="15" customHeight="1">
      <c r="A110" s="74" t="s">
        <v>1283</v>
      </c>
      <c r="B110" s="110"/>
      <c r="C110" s="110"/>
      <c r="D110" s="8" t="str">
        <f t="shared" si="2"/>
        <v/>
      </c>
    </row>
    <row r="111" spans="1:4" ht="15" customHeight="1">
      <c r="A111" s="74" t="s">
        <v>1284</v>
      </c>
      <c r="B111" s="110"/>
      <c r="C111" s="110">
        <v>45</v>
      </c>
      <c r="D111" s="8" t="str">
        <f t="shared" si="2"/>
        <v/>
      </c>
    </row>
    <row r="112" spans="1:4" ht="15" customHeight="1">
      <c r="A112" s="112" t="s">
        <v>1285</v>
      </c>
      <c r="B112" s="110"/>
      <c r="C112" s="110"/>
      <c r="D112" s="8" t="str">
        <f t="shared" si="2"/>
        <v/>
      </c>
    </row>
    <row r="113" spans="1:4" ht="15" customHeight="1">
      <c r="A113" s="74" t="s">
        <v>1286</v>
      </c>
      <c r="B113" s="110">
        <v>11795</v>
      </c>
      <c r="C113" s="110"/>
      <c r="D113" s="8">
        <f t="shared" si="2"/>
        <v>0</v>
      </c>
    </row>
    <row r="114" spans="1:4" ht="15" customHeight="1">
      <c r="A114" s="74" t="s">
        <v>70</v>
      </c>
      <c r="B114" s="110"/>
      <c r="C114" s="110"/>
      <c r="D114" s="8" t="str">
        <f t="shared" si="2"/>
        <v/>
      </c>
    </row>
    <row r="115" spans="1:4" ht="15" customHeight="1">
      <c r="A115" s="74" t="s">
        <v>1287</v>
      </c>
      <c r="B115" s="110">
        <v>2533</v>
      </c>
      <c r="C115" s="110">
        <v>10000</v>
      </c>
      <c r="D115" s="8">
        <f t="shared" si="2"/>
        <v>394.8</v>
      </c>
    </row>
    <row r="116" spans="1:4" ht="15" customHeight="1">
      <c r="A116" s="74"/>
      <c r="B116" s="110"/>
      <c r="C116" s="110"/>
      <c r="D116" s="8" t="str">
        <f t="shared" si="2"/>
        <v/>
      </c>
    </row>
    <row r="117" spans="1:4" ht="15" customHeight="1">
      <c r="A117" s="74"/>
      <c r="B117" s="110"/>
      <c r="C117" s="110"/>
      <c r="D117" s="8" t="str">
        <f t="shared" si="2"/>
        <v/>
      </c>
    </row>
    <row r="118" spans="1:4" ht="15" customHeight="1">
      <c r="A118" s="74"/>
      <c r="B118" s="110"/>
      <c r="C118" s="110"/>
      <c r="D118" s="8" t="str">
        <f t="shared" si="2"/>
        <v/>
      </c>
    </row>
    <row r="119" spans="1:4" ht="15" customHeight="1">
      <c r="A119" s="74"/>
      <c r="B119" s="110"/>
      <c r="C119" s="110"/>
      <c r="D119" s="8" t="str">
        <f t="shared" si="2"/>
        <v/>
      </c>
    </row>
    <row r="120" spans="1:4" ht="15" customHeight="1">
      <c r="A120" s="74"/>
      <c r="B120" s="110"/>
      <c r="C120" s="110"/>
      <c r="D120" s="8" t="str">
        <f t="shared" si="2"/>
        <v/>
      </c>
    </row>
    <row r="121" spans="1:4" ht="15" customHeight="1">
      <c r="A121" s="113" t="s">
        <v>71</v>
      </c>
      <c r="B121" s="108">
        <f>SUM(B37:B38)</f>
        <v>307431</v>
      </c>
      <c r="C121" s="108">
        <f>SUM(C37:C38)</f>
        <v>235396</v>
      </c>
      <c r="D121" s="8">
        <f t="shared" si="2"/>
        <v>76.599999999999994</v>
      </c>
    </row>
  </sheetData>
  <protectedRanges>
    <protectedRange sqref="B25:B32" name="区域2_1_1"/>
    <protectedRange password="CC35" sqref="B61:C81" name="区域1"/>
  </protectedRanges>
  <mergeCells count="1">
    <mergeCell ref="A2:D2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</sheetPr>
  <dimension ref="A1:D12"/>
  <sheetViews>
    <sheetView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D9" sqref="D9"/>
    </sheetView>
  </sheetViews>
  <sheetFormatPr defaultRowHeight="13.5"/>
  <cols>
    <col min="1" max="4" width="26.125" style="35" customWidth="1"/>
    <col min="5" max="16384" width="9" style="35"/>
  </cols>
  <sheetData>
    <row r="1" spans="1:4" ht="14.25">
      <c r="A1" s="33" t="s">
        <v>567</v>
      </c>
      <c r="B1" s="34"/>
    </row>
    <row r="2" spans="1:4" ht="22.5">
      <c r="A2" s="210" t="s">
        <v>1853</v>
      </c>
      <c r="B2" s="210"/>
      <c r="C2" s="210"/>
      <c r="D2" s="210"/>
    </row>
    <row r="3" spans="1:4" ht="18.75">
      <c r="A3" s="36"/>
      <c r="B3" s="37"/>
      <c r="C3" s="38"/>
      <c r="D3" s="37" t="s">
        <v>557</v>
      </c>
    </row>
    <row r="4" spans="1:4" ht="21.75" customHeight="1">
      <c r="A4" s="16" t="s">
        <v>558</v>
      </c>
      <c r="B4" s="93" t="s">
        <v>1248</v>
      </c>
      <c r="C4" s="93" t="s">
        <v>1247</v>
      </c>
      <c r="D4" s="39" t="s">
        <v>566</v>
      </c>
    </row>
    <row r="5" spans="1:4" ht="21.75" customHeight="1">
      <c r="A5" s="40" t="s">
        <v>559</v>
      </c>
      <c r="B5" s="41"/>
      <c r="C5" s="41"/>
      <c r="D5" s="42"/>
    </row>
    <row r="6" spans="1:4" ht="21.75" customHeight="1">
      <c r="A6" s="40" t="s">
        <v>560</v>
      </c>
      <c r="B6" s="41">
        <v>280</v>
      </c>
      <c r="C6" s="41">
        <v>310</v>
      </c>
      <c r="D6" s="43">
        <f>(B6-C6)/C6*100</f>
        <v>-9.67741935483871</v>
      </c>
    </row>
    <row r="7" spans="1:4" ht="21.75" customHeight="1">
      <c r="A7" s="40" t="s">
        <v>561</v>
      </c>
      <c r="B7" s="44">
        <f>B8+B9</f>
        <v>1042</v>
      </c>
      <c r="C7" s="44">
        <f>C8+C9</f>
        <v>1140</v>
      </c>
      <c r="D7" s="43">
        <f>(B7-C7)/C7*100</f>
        <v>-8.5964912280701764</v>
      </c>
    </row>
    <row r="8" spans="1:4" ht="21.75" customHeight="1">
      <c r="A8" s="40" t="s">
        <v>562</v>
      </c>
      <c r="B8" s="41">
        <v>880</v>
      </c>
      <c r="C8" s="41">
        <v>980</v>
      </c>
      <c r="D8" s="43">
        <f>(B8-C8)/C8*100</f>
        <v>-10.204081632653061</v>
      </c>
    </row>
    <row r="9" spans="1:4" ht="21.75" customHeight="1">
      <c r="A9" s="42" t="s">
        <v>563</v>
      </c>
      <c r="B9" s="41">
        <v>162</v>
      </c>
      <c r="C9" s="41">
        <v>160</v>
      </c>
      <c r="D9" s="43">
        <f>(B9-C9)/C9*100</f>
        <v>1.25</v>
      </c>
    </row>
    <row r="10" spans="1:4" ht="21.75" customHeight="1">
      <c r="A10" s="40"/>
      <c r="B10" s="41"/>
      <c r="C10" s="41"/>
      <c r="D10" s="43"/>
    </row>
    <row r="11" spans="1:4" ht="21.75" customHeight="1">
      <c r="A11" s="16" t="s">
        <v>564</v>
      </c>
      <c r="B11" s="45">
        <f>B5+B6+B7</f>
        <v>1322</v>
      </c>
      <c r="C11" s="45">
        <f>C5+C6+C7</f>
        <v>1450</v>
      </c>
      <c r="D11" s="46">
        <f>(B11-C11)/C11*100</f>
        <v>-8.8275862068965516</v>
      </c>
    </row>
    <row r="12" spans="1:4" ht="85.5" customHeight="1">
      <c r="A12" s="211" t="s">
        <v>565</v>
      </c>
      <c r="B12" s="211"/>
      <c r="C12" s="211"/>
      <c r="D12" s="211"/>
    </row>
  </sheetData>
  <mergeCells count="2">
    <mergeCell ref="A2:D2"/>
    <mergeCell ref="A12:D12"/>
  </mergeCells>
  <phoneticPr fontId="2" type="noConversion"/>
  <pageMargins left="1.37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D35"/>
  <sheetViews>
    <sheetView workbookViewId="0">
      <pane xSplit="1" ySplit="4" topLeftCell="B5" activePane="bottomRight" state="frozen"/>
      <selection activeCell="A18" sqref="A18"/>
      <selection pane="topRight" activeCell="A18" sqref="A18"/>
      <selection pane="bottomLeft" activeCell="A18" sqref="A18"/>
      <selection pane="bottomRight" activeCell="C13" sqref="C13"/>
    </sheetView>
  </sheetViews>
  <sheetFormatPr defaultRowHeight="14.25"/>
  <cols>
    <col min="1" max="1" width="38.5" style="11" customWidth="1"/>
    <col min="2" max="2" width="19" style="2" customWidth="1"/>
    <col min="3" max="3" width="14.75" style="2" customWidth="1"/>
    <col min="4" max="4" width="14.375" style="3" customWidth="1"/>
    <col min="5" max="16384" width="9" style="4"/>
  </cols>
  <sheetData>
    <row r="1" spans="1:4">
      <c r="A1" s="1" t="s">
        <v>29</v>
      </c>
    </row>
    <row r="2" spans="1:4" s="1" customFormat="1" ht="20.25">
      <c r="A2" s="170" t="s">
        <v>1288</v>
      </c>
      <c r="B2" s="170"/>
      <c r="C2" s="170"/>
      <c r="D2" s="170"/>
    </row>
    <row r="3" spans="1:4">
      <c r="A3" s="1"/>
      <c r="D3" s="5" t="s">
        <v>0</v>
      </c>
    </row>
    <row r="4" spans="1:4" s="69" customFormat="1" ht="28.5">
      <c r="A4" s="68" t="s">
        <v>552</v>
      </c>
      <c r="B4" s="68" t="s">
        <v>2</v>
      </c>
      <c r="C4" s="68" t="s">
        <v>3</v>
      </c>
      <c r="D4" s="68" t="s">
        <v>1053</v>
      </c>
    </row>
    <row r="5" spans="1:4" ht="13.5">
      <c r="A5" s="94" t="s">
        <v>4</v>
      </c>
      <c r="B5" s="95">
        <f>SUM(B6,B8:B11,B13:B23)</f>
        <v>33489</v>
      </c>
      <c r="C5" s="95">
        <f>SUM(C6,C8:C11,C13:C23)</f>
        <v>43002</v>
      </c>
      <c r="D5" s="95">
        <f>IF(B5=0,"",ROUND(C5/B5*100,1))</f>
        <v>128.4</v>
      </c>
    </row>
    <row r="6" spans="1:4" ht="13.5">
      <c r="A6" s="94" t="s">
        <v>5</v>
      </c>
      <c r="B6" s="96">
        <v>14054</v>
      </c>
      <c r="C6" s="96">
        <v>16000</v>
      </c>
      <c r="D6" s="95">
        <f t="shared" ref="D6:D32" si="0">IF(B6=0,"",ROUND(C6/B6*100,1))</f>
        <v>113.8</v>
      </c>
    </row>
    <row r="7" spans="1:4" ht="13.5">
      <c r="A7" s="97" t="s">
        <v>1250</v>
      </c>
      <c r="B7" s="96">
        <v>6072</v>
      </c>
      <c r="C7" s="96">
        <v>7200</v>
      </c>
      <c r="D7" s="95">
        <f t="shared" si="0"/>
        <v>118.6</v>
      </c>
    </row>
    <row r="8" spans="1:4" ht="13.5">
      <c r="A8" s="94" t="s">
        <v>6</v>
      </c>
      <c r="B8" s="96">
        <v>3887</v>
      </c>
      <c r="C8" s="96">
        <v>4200</v>
      </c>
      <c r="D8" s="95">
        <f t="shared" si="0"/>
        <v>108.1</v>
      </c>
    </row>
    <row r="9" spans="1:4" ht="13.5">
      <c r="A9" s="94" t="s">
        <v>7</v>
      </c>
      <c r="B9" s="96"/>
      <c r="C9" s="96"/>
      <c r="D9" s="95" t="str">
        <f t="shared" si="0"/>
        <v/>
      </c>
    </row>
    <row r="10" spans="1:4" ht="13.5">
      <c r="A10" s="94" t="s">
        <v>8</v>
      </c>
      <c r="B10" s="96">
        <v>555</v>
      </c>
      <c r="C10" s="96">
        <v>900</v>
      </c>
      <c r="D10" s="95">
        <f t="shared" si="0"/>
        <v>162.19999999999999</v>
      </c>
    </row>
    <row r="11" spans="1:4" ht="13.5">
      <c r="A11" s="94" t="s">
        <v>9</v>
      </c>
      <c r="B11" s="96">
        <v>376</v>
      </c>
      <c r="C11" s="96">
        <v>600</v>
      </c>
      <c r="D11" s="95">
        <f t="shared" si="0"/>
        <v>159.6</v>
      </c>
    </row>
    <row r="12" spans="1:4" ht="13.5">
      <c r="A12" s="97" t="s">
        <v>1251</v>
      </c>
      <c r="B12" s="96">
        <v>247</v>
      </c>
      <c r="C12" s="96">
        <v>280</v>
      </c>
      <c r="D12" s="95">
        <f t="shared" si="0"/>
        <v>113.4</v>
      </c>
    </row>
    <row r="13" spans="1:4" ht="13.5">
      <c r="A13" s="94" t="s">
        <v>10</v>
      </c>
      <c r="B13" s="96">
        <v>1213</v>
      </c>
      <c r="C13" s="96">
        <v>1300</v>
      </c>
      <c r="D13" s="95">
        <f t="shared" si="0"/>
        <v>107.2</v>
      </c>
    </row>
    <row r="14" spans="1:4" ht="13.5">
      <c r="A14" s="94" t="s">
        <v>11</v>
      </c>
      <c r="B14" s="96">
        <v>1040</v>
      </c>
      <c r="C14" s="96">
        <v>1300</v>
      </c>
      <c r="D14" s="95">
        <f t="shared" si="0"/>
        <v>125</v>
      </c>
    </row>
    <row r="15" spans="1:4" ht="13.5">
      <c r="A15" s="94" t="s">
        <v>12</v>
      </c>
      <c r="B15" s="96">
        <v>624</v>
      </c>
      <c r="C15" s="96">
        <v>950</v>
      </c>
      <c r="D15" s="95">
        <f t="shared" si="0"/>
        <v>152.19999999999999</v>
      </c>
    </row>
    <row r="16" spans="1:4" ht="13.5">
      <c r="A16" s="94" t="s">
        <v>13</v>
      </c>
      <c r="B16" s="96">
        <v>3205</v>
      </c>
      <c r="C16" s="96">
        <v>3500</v>
      </c>
      <c r="D16" s="95">
        <f t="shared" si="0"/>
        <v>109.2</v>
      </c>
    </row>
    <row r="17" spans="1:4" ht="13.5">
      <c r="A17" s="94" t="s">
        <v>14</v>
      </c>
      <c r="B17" s="96">
        <v>1515</v>
      </c>
      <c r="C17" s="96">
        <v>1600</v>
      </c>
      <c r="D17" s="95">
        <f t="shared" si="0"/>
        <v>105.6</v>
      </c>
    </row>
    <row r="18" spans="1:4" ht="13.5">
      <c r="A18" s="94" t="s">
        <v>15</v>
      </c>
      <c r="B18" s="96">
        <v>946</v>
      </c>
      <c r="C18" s="96">
        <v>1502</v>
      </c>
      <c r="D18" s="95">
        <f t="shared" si="0"/>
        <v>158.80000000000001</v>
      </c>
    </row>
    <row r="19" spans="1:4" ht="13.5">
      <c r="A19" s="94" t="s">
        <v>16</v>
      </c>
      <c r="B19" s="96">
        <v>1885</v>
      </c>
      <c r="C19" s="96">
        <v>3000</v>
      </c>
      <c r="D19" s="95">
        <f t="shared" si="0"/>
        <v>159.19999999999999</v>
      </c>
    </row>
    <row r="20" spans="1:4" ht="13.5">
      <c r="A20" s="94" t="s">
        <v>17</v>
      </c>
      <c r="B20" s="96">
        <v>4133</v>
      </c>
      <c r="C20" s="96">
        <v>8000</v>
      </c>
      <c r="D20" s="95">
        <f t="shared" si="0"/>
        <v>193.6</v>
      </c>
    </row>
    <row r="21" spans="1:4" ht="13.5">
      <c r="A21" s="94" t="s">
        <v>18</v>
      </c>
      <c r="B21" s="96"/>
      <c r="C21" s="96"/>
      <c r="D21" s="95" t="str">
        <f t="shared" si="0"/>
        <v/>
      </c>
    </row>
    <row r="22" spans="1:4" ht="13.5">
      <c r="A22" s="94" t="s">
        <v>1252</v>
      </c>
      <c r="B22" s="96">
        <v>46</v>
      </c>
      <c r="C22" s="96">
        <v>150</v>
      </c>
      <c r="D22" s="95">
        <f t="shared" si="0"/>
        <v>326.10000000000002</v>
      </c>
    </row>
    <row r="23" spans="1:4" ht="13.5">
      <c r="A23" s="94" t="s">
        <v>19</v>
      </c>
      <c r="B23" s="96">
        <v>10</v>
      </c>
      <c r="C23" s="96"/>
      <c r="D23" s="95">
        <f t="shared" si="0"/>
        <v>0</v>
      </c>
    </row>
    <row r="24" spans="1:4" ht="13.5">
      <c r="A24" s="94" t="s">
        <v>20</v>
      </c>
      <c r="B24" s="95">
        <f>SUM(B25:B32)</f>
        <v>23392</v>
      </c>
      <c r="C24" s="95">
        <f>SUM(C25:C32)</f>
        <v>18429</v>
      </c>
      <c r="D24" s="95">
        <f t="shared" si="0"/>
        <v>78.8</v>
      </c>
    </row>
    <row r="25" spans="1:4" ht="13.5">
      <c r="A25" s="94" t="s">
        <v>21</v>
      </c>
      <c r="B25" s="96">
        <v>6340</v>
      </c>
      <c r="C25" s="96">
        <v>3529</v>
      </c>
      <c r="D25" s="95">
        <f t="shared" si="0"/>
        <v>55.7</v>
      </c>
    </row>
    <row r="26" spans="1:4" ht="13.5">
      <c r="A26" s="94" t="s">
        <v>22</v>
      </c>
      <c r="B26" s="96">
        <v>3965</v>
      </c>
      <c r="C26" s="96">
        <v>4500</v>
      </c>
      <c r="D26" s="95">
        <f t="shared" si="0"/>
        <v>113.5</v>
      </c>
    </row>
    <row r="27" spans="1:4" ht="13.5">
      <c r="A27" s="94" t="s">
        <v>23</v>
      </c>
      <c r="B27" s="96">
        <v>2464</v>
      </c>
      <c r="C27" s="96">
        <v>3500</v>
      </c>
      <c r="D27" s="95">
        <f t="shared" si="0"/>
        <v>142</v>
      </c>
    </row>
    <row r="28" spans="1:4" ht="13.5">
      <c r="A28" s="94" t="s">
        <v>24</v>
      </c>
      <c r="B28" s="96">
        <v>1381</v>
      </c>
      <c r="C28" s="96"/>
      <c r="D28" s="95">
        <f t="shared" si="0"/>
        <v>0</v>
      </c>
    </row>
    <row r="29" spans="1:4" ht="13.5">
      <c r="A29" s="94" t="s">
        <v>25</v>
      </c>
      <c r="B29" s="96">
        <v>7940</v>
      </c>
      <c r="C29" s="96">
        <v>6000</v>
      </c>
      <c r="D29" s="95">
        <f t="shared" si="0"/>
        <v>75.599999999999994</v>
      </c>
    </row>
    <row r="30" spans="1:4" s="9" customFormat="1">
      <c r="A30" s="94" t="s">
        <v>26</v>
      </c>
      <c r="B30" s="96"/>
      <c r="C30" s="96"/>
      <c r="D30" s="95" t="str">
        <f t="shared" si="0"/>
        <v/>
      </c>
    </row>
    <row r="31" spans="1:4" s="9" customFormat="1">
      <c r="A31" s="94" t="s">
        <v>27</v>
      </c>
      <c r="B31" s="96">
        <v>361</v>
      </c>
      <c r="C31" s="96">
        <v>400</v>
      </c>
      <c r="D31" s="95">
        <f t="shared" si="0"/>
        <v>110.8</v>
      </c>
    </row>
    <row r="32" spans="1:4" ht="13.5">
      <c r="A32" s="94" t="s">
        <v>28</v>
      </c>
      <c r="B32" s="96">
        <v>941</v>
      </c>
      <c r="C32" s="96">
        <v>500</v>
      </c>
      <c r="D32" s="95">
        <f t="shared" si="0"/>
        <v>53.1</v>
      </c>
    </row>
    <row r="33" spans="1:4" ht="13.5">
      <c r="A33" s="94" t="s">
        <v>1253</v>
      </c>
      <c r="B33" s="98"/>
      <c r="C33" s="98"/>
      <c r="D33" s="98"/>
    </row>
    <row r="34" spans="1:4" ht="13.5">
      <c r="A34" s="94" t="s">
        <v>1253</v>
      </c>
      <c r="B34" s="96"/>
      <c r="C34" s="96"/>
      <c r="D34" s="96"/>
    </row>
    <row r="35" spans="1:4" ht="13.5">
      <c r="A35" s="99" t="s">
        <v>1054</v>
      </c>
      <c r="B35" s="95">
        <f>SUM(B5,B24)</f>
        <v>56881</v>
      </c>
      <c r="C35" s="95">
        <f>SUM(C5,C24)</f>
        <v>61431</v>
      </c>
      <c r="D35" s="95">
        <f>IF(B35=0,"",ROUND(C35/B35*100,1))</f>
        <v>108</v>
      </c>
    </row>
  </sheetData>
  <protectedRanges>
    <protectedRange sqref="B25:B32" name="区域2_1_1_1"/>
  </protectedRanges>
  <mergeCells count="1">
    <mergeCell ref="A2:D2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D1296"/>
  <sheetViews>
    <sheetView workbookViewId="0">
      <pane xSplit="1" ySplit="3" topLeftCell="B1260" activePane="bottomRight" state="frozen"/>
      <selection activeCell="E1325" sqref="E1325"/>
      <selection pane="topRight" activeCell="E1325" sqref="E1325"/>
      <selection pane="bottomLeft" activeCell="E1325" sqref="E1325"/>
      <selection pane="bottomRight" activeCell="A5" sqref="A5:D1278"/>
    </sheetView>
  </sheetViews>
  <sheetFormatPr defaultColWidth="36.5" defaultRowHeight="14.25"/>
  <cols>
    <col min="1" max="1" width="40.625" style="15" customWidth="1"/>
    <col min="2" max="2" width="14" style="21" customWidth="1"/>
    <col min="3" max="3" width="14.625" style="21" customWidth="1"/>
    <col min="4" max="4" width="15.5" style="22" customWidth="1"/>
    <col min="5" max="16384" width="36.5" style="18"/>
  </cols>
  <sheetData>
    <row r="1" spans="1:4" s="4" customFormat="1">
      <c r="A1" s="1" t="s">
        <v>549</v>
      </c>
      <c r="B1" s="12"/>
      <c r="C1" s="12"/>
      <c r="D1" s="13"/>
    </row>
    <row r="2" spans="1:4" s="1" customFormat="1" ht="20.25">
      <c r="A2" s="170" t="s">
        <v>1289</v>
      </c>
      <c r="B2" s="170"/>
      <c r="C2" s="170"/>
      <c r="D2" s="170"/>
    </row>
    <row r="3" spans="1:4" s="4" customFormat="1">
      <c r="A3" s="15"/>
      <c r="B3" s="12"/>
      <c r="C3" s="12"/>
      <c r="D3" s="14" t="s">
        <v>0</v>
      </c>
    </row>
    <row r="4" spans="1:4" ht="28.5">
      <c r="A4" s="70" t="s">
        <v>1</v>
      </c>
      <c r="B4" s="71" t="s">
        <v>1057</v>
      </c>
      <c r="C4" s="70" t="s">
        <v>3</v>
      </c>
      <c r="D4" s="71" t="s">
        <v>1053</v>
      </c>
    </row>
    <row r="5" spans="1:4" ht="13.5">
      <c r="A5" s="114" t="s">
        <v>73</v>
      </c>
      <c r="B5" s="115">
        <f>SUM(B6,B18,B27,B38,B50,B61,B72,B84,B93,B106,B116,B125,B136,B149,B156,B164,B170,B177,B184,B191,B198,B205,B213,B219,B225,B232,B247)</f>
        <v>17978</v>
      </c>
      <c r="C5" s="115">
        <f>SUM(C6,C18,C27,C38,C50,C61,C72,C84,C93,C106,C116,C125,C136,C149,C156,C164,C170,C177,C184,C191,C198,C205,C213,C219,C225,C232,C247)</f>
        <v>20183</v>
      </c>
      <c r="D5" s="95">
        <f t="shared" ref="D5:D68" si="0">IF(B5=0,"",ROUND(C5/B5*100,1))</f>
        <v>112.3</v>
      </c>
    </row>
    <row r="6" spans="1:4" ht="13.5">
      <c r="A6" s="116" t="s">
        <v>74</v>
      </c>
      <c r="B6" s="95">
        <f>SUM(B7:B17)</f>
        <v>379</v>
      </c>
      <c r="C6" s="95">
        <f>SUM(C7:C17)</f>
        <v>467</v>
      </c>
      <c r="D6" s="95">
        <f t="shared" si="0"/>
        <v>123.2</v>
      </c>
    </row>
    <row r="7" spans="1:4" ht="13.5">
      <c r="A7" s="116" t="s">
        <v>75</v>
      </c>
      <c r="B7" s="117">
        <v>253</v>
      </c>
      <c r="C7" s="117">
        <v>368</v>
      </c>
      <c r="D7" s="95">
        <f t="shared" si="0"/>
        <v>145.5</v>
      </c>
    </row>
    <row r="8" spans="1:4" ht="13.5">
      <c r="A8" s="116" t="s">
        <v>76</v>
      </c>
      <c r="B8" s="117"/>
      <c r="C8" s="117"/>
      <c r="D8" s="95" t="str">
        <f t="shared" si="0"/>
        <v/>
      </c>
    </row>
    <row r="9" spans="1:4" ht="13.5">
      <c r="A9" s="118" t="s">
        <v>77</v>
      </c>
      <c r="B9" s="117"/>
      <c r="C9" s="117"/>
      <c r="D9" s="95" t="str">
        <f t="shared" si="0"/>
        <v/>
      </c>
    </row>
    <row r="10" spans="1:4" ht="13.5">
      <c r="A10" s="118" t="s">
        <v>78</v>
      </c>
      <c r="B10" s="117">
        <v>15</v>
      </c>
      <c r="C10" s="117">
        <v>27</v>
      </c>
      <c r="D10" s="95">
        <f t="shared" si="0"/>
        <v>180</v>
      </c>
    </row>
    <row r="11" spans="1:4" ht="13.5">
      <c r="A11" s="118" t="s">
        <v>79</v>
      </c>
      <c r="B11" s="117"/>
      <c r="C11" s="117"/>
      <c r="D11" s="95" t="str">
        <f t="shared" si="0"/>
        <v/>
      </c>
    </row>
    <row r="12" spans="1:4" ht="13.5">
      <c r="A12" s="114" t="s">
        <v>80</v>
      </c>
      <c r="B12" s="117">
        <v>53</v>
      </c>
      <c r="C12" s="117"/>
      <c r="D12" s="95">
        <f t="shared" si="0"/>
        <v>0</v>
      </c>
    </row>
    <row r="13" spans="1:4" ht="13.5">
      <c r="A13" s="114" t="s">
        <v>81</v>
      </c>
      <c r="B13" s="117">
        <v>54</v>
      </c>
      <c r="C13" s="117">
        <v>60</v>
      </c>
      <c r="D13" s="95">
        <f t="shared" si="0"/>
        <v>111.1</v>
      </c>
    </row>
    <row r="14" spans="1:4" ht="13.5">
      <c r="A14" s="114" t="s">
        <v>82</v>
      </c>
      <c r="B14" s="117">
        <v>4</v>
      </c>
      <c r="C14" s="117">
        <v>12</v>
      </c>
      <c r="D14" s="95">
        <f t="shared" si="0"/>
        <v>300</v>
      </c>
    </row>
    <row r="15" spans="1:4" ht="13.5">
      <c r="A15" s="114" t="s">
        <v>83</v>
      </c>
      <c r="B15" s="117"/>
      <c r="C15" s="117"/>
      <c r="D15" s="95" t="str">
        <f t="shared" si="0"/>
        <v/>
      </c>
    </row>
    <row r="16" spans="1:4" ht="13.5">
      <c r="A16" s="114" t="s">
        <v>84</v>
      </c>
      <c r="B16" s="117"/>
      <c r="C16" s="117"/>
      <c r="D16" s="95" t="str">
        <f t="shared" si="0"/>
        <v/>
      </c>
    </row>
    <row r="17" spans="1:4" ht="13.5">
      <c r="A17" s="114" t="s">
        <v>85</v>
      </c>
      <c r="B17" s="117"/>
      <c r="C17" s="117"/>
      <c r="D17" s="95" t="str">
        <f t="shared" si="0"/>
        <v/>
      </c>
    </row>
    <row r="18" spans="1:4" ht="13.5">
      <c r="A18" s="116" t="s">
        <v>86</v>
      </c>
      <c r="B18" s="95">
        <f>SUM(B19:B26)</f>
        <v>201</v>
      </c>
      <c r="C18" s="95">
        <f>SUM(C19:C26)</f>
        <v>229</v>
      </c>
      <c r="D18" s="95">
        <f t="shared" si="0"/>
        <v>113.9</v>
      </c>
    </row>
    <row r="19" spans="1:4" ht="13.5">
      <c r="A19" s="116" t="s">
        <v>75</v>
      </c>
      <c r="B19" s="117">
        <v>182</v>
      </c>
      <c r="C19" s="117">
        <v>177</v>
      </c>
      <c r="D19" s="95">
        <f t="shared" si="0"/>
        <v>97.3</v>
      </c>
    </row>
    <row r="20" spans="1:4" ht="13.5">
      <c r="A20" s="116" t="s">
        <v>76</v>
      </c>
      <c r="B20" s="117"/>
      <c r="C20" s="117"/>
      <c r="D20" s="95" t="str">
        <f t="shared" si="0"/>
        <v/>
      </c>
    </row>
    <row r="21" spans="1:4" ht="13.5">
      <c r="A21" s="118" t="s">
        <v>77</v>
      </c>
      <c r="B21" s="117"/>
      <c r="C21" s="117"/>
      <c r="D21" s="95" t="str">
        <f t="shared" si="0"/>
        <v/>
      </c>
    </row>
    <row r="22" spans="1:4" ht="13.5">
      <c r="A22" s="118" t="s">
        <v>87</v>
      </c>
      <c r="B22" s="117">
        <v>10</v>
      </c>
      <c r="C22" s="117">
        <v>25</v>
      </c>
      <c r="D22" s="95">
        <f t="shared" si="0"/>
        <v>250</v>
      </c>
    </row>
    <row r="23" spans="1:4" ht="13.5">
      <c r="A23" s="118" t="s">
        <v>88</v>
      </c>
      <c r="B23" s="117"/>
      <c r="C23" s="117">
        <v>12</v>
      </c>
      <c r="D23" s="95" t="str">
        <f t="shared" si="0"/>
        <v/>
      </c>
    </row>
    <row r="24" spans="1:4" ht="13.5">
      <c r="A24" s="118" t="s">
        <v>89</v>
      </c>
      <c r="B24" s="117">
        <v>3</v>
      </c>
      <c r="C24" s="117">
        <v>10</v>
      </c>
      <c r="D24" s="95">
        <f t="shared" si="0"/>
        <v>333.3</v>
      </c>
    </row>
    <row r="25" spans="1:4" ht="13.5">
      <c r="A25" s="118" t="s">
        <v>84</v>
      </c>
      <c r="B25" s="117"/>
      <c r="C25" s="117"/>
      <c r="D25" s="95" t="str">
        <f t="shared" si="0"/>
        <v/>
      </c>
    </row>
    <row r="26" spans="1:4" ht="13.5">
      <c r="A26" s="118" t="s">
        <v>90</v>
      </c>
      <c r="B26" s="117">
        <v>6</v>
      </c>
      <c r="C26" s="117">
        <v>5</v>
      </c>
      <c r="D26" s="95">
        <f t="shared" si="0"/>
        <v>83.3</v>
      </c>
    </row>
    <row r="27" spans="1:4" ht="13.5">
      <c r="A27" s="116" t="s">
        <v>1290</v>
      </c>
      <c r="B27" s="95">
        <f>SUM(B28:B37)</f>
        <v>5488</v>
      </c>
      <c r="C27" s="95">
        <f>SUM(C28:C37)</f>
        <v>5976</v>
      </c>
      <c r="D27" s="95">
        <f t="shared" si="0"/>
        <v>108.9</v>
      </c>
    </row>
    <row r="28" spans="1:4" ht="13.5">
      <c r="A28" s="116" t="s">
        <v>75</v>
      </c>
      <c r="B28" s="117">
        <v>3941</v>
      </c>
      <c r="C28" s="117">
        <v>4584</v>
      </c>
      <c r="D28" s="95">
        <f t="shared" si="0"/>
        <v>116.3</v>
      </c>
    </row>
    <row r="29" spans="1:4" ht="13.5">
      <c r="A29" s="116" t="s">
        <v>76</v>
      </c>
      <c r="B29" s="117"/>
      <c r="C29" s="117"/>
      <c r="D29" s="95" t="str">
        <f t="shared" si="0"/>
        <v/>
      </c>
    </row>
    <row r="30" spans="1:4" ht="13.5">
      <c r="A30" s="118" t="s">
        <v>77</v>
      </c>
      <c r="B30" s="117"/>
      <c r="C30" s="117"/>
      <c r="D30" s="95" t="str">
        <f t="shared" si="0"/>
        <v/>
      </c>
    </row>
    <row r="31" spans="1:4" ht="13.5">
      <c r="A31" s="118" t="s">
        <v>91</v>
      </c>
      <c r="B31" s="117"/>
      <c r="C31" s="117"/>
      <c r="D31" s="95" t="str">
        <f t="shared" si="0"/>
        <v/>
      </c>
    </row>
    <row r="32" spans="1:4" ht="13.5">
      <c r="A32" s="118" t="s">
        <v>92</v>
      </c>
      <c r="B32" s="117"/>
      <c r="C32" s="117"/>
      <c r="D32" s="95" t="str">
        <f t="shared" si="0"/>
        <v/>
      </c>
    </row>
    <row r="33" spans="1:4" ht="13.5">
      <c r="A33" s="119" t="s">
        <v>93</v>
      </c>
      <c r="B33" s="117"/>
      <c r="C33" s="117"/>
      <c r="D33" s="95" t="str">
        <f t="shared" si="0"/>
        <v/>
      </c>
    </row>
    <row r="34" spans="1:4" ht="13.5">
      <c r="A34" s="116" t="s">
        <v>94</v>
      </c>
      <c r="B34" s="117"/>
      <c r="C34" s="117">
        <v>30</v>
      </c>
      <c r="D34" s="95" t="str">
        <f t="shared" si="0"/>
        <v/>
      </c>
    </row>
    <row r="35" spans="1:4" ht="13.5">
      <c r="A35" s="118" t="s">
        <v>95</v>
      </c>
      <c r="B35" s="117"/>
      <c r="C35" s="117"/>
      <c r="D35" s="95" t="str">
        <f t="shared" si="0"/>
        <v/>
      </c>
    </row>
    <row r="36" spans="1:4" ht="13.5">
      <c r="A36" s="118" t="s">
        <v>84</v>
      </c>
      <c r="B36" s="117">
        <v>1547</v>
      </c>
      <c r="C36" s="117">
        <v>1302</v>
      </c>
      <c r="D36" s="95">
        <f t="shared" si="0"/>
        <v>84.2</v>
      </c>
    </row>
    <row r="37" spans="1:4" ht="13.5">
      <c r="A37" s="118" t="s">
        <v>96</v>
      </c>
      <c r="B37" s="117"/>
      <c r="C37" s="117">
        <v>60</v>
      </c>
      <c r="D37" s="95" t="str">
        <f t="shared" si="0"/>
        <v/>
      </c>
    </row>
    <row r="38" spans="1:4" ht="13.5">
      <c r="A38" s="116" t="s">
        <v>97</v>
      </c>
      <c r="B38" s="95">
        <f>SUM(B39:B49)</f>
        <v>649</v>
      </c>
      <c r="C38" s="95">
        <f>SUM(C39:C49)</f>
        <v>1176</v>
      </c>
      <c r="D38" s="95">
        <f t="shared" si="0"/>
        <v>181.2</v>
      </c>
    </row>
    <row r="39" spans="1:4" ht="13.5">
      <c r="A39" s="116" t="s">
        <v>75</v>
      </c>
      <c r="B39" s="117">
        <v>250</v>
      </c>
      <c r="C39" s="117">
        <v>172</v>
      </c>
      <c r="D39" s="95">
        <f t="shared" si="0"/>
        <v>68.8</v>
      </c>
    </row>
    <row r="40" spans="1:4" ht="13.5">
      <c r="A40" s="116" t="s">
        <v>76</v>
      </c>
      <c r="B40" s="117"/>
      <c r="C40" s="117"/>
      <c r="D40" s="95" t="str">
        <f t="shared" si="0"/>
        <v/>
      </c>
    </row>
    <row r="41" spans="1:4" ht="13.5">
      <c r="A41" s="118" t="s">
        <v>77</v>
      </c>
      <c r="B41" s="117"/>
      <c r="C41" s="117"/>
      <c r="D41" s="95" t="str">
        <f t="shared" si="0"/>
        <v/>
      </c>
    </row>
    <row r="42" spans="1:4" ht="13.5">
      <c r="A42" s="118" t="s">
        <v>98</v>
      </c>
      <c r="B42" s="117">
        <v>12</v>
      </c>
      <c r="C42" s="117"/>
      <c r="D42" s="95">
        <f t="shared" si="0"/>
        <v>0</v>
      </c>
    </row>
    <row r="43" spans="1:4" ht="13.5">
      <c r="A43" s="118" t="s">
        <v>99</v>
      </c>
      <c r="B43" s="117"/>
      <c r="C43" s="117"/>
      <c r="D43" s="95" t="str">
        <f t="shared" si="0"/>
        <v/>
      </c>
    </row>
    <row r="44" spans="1:4" ht="13.5">
      <c r="A44" s="116" t="s">
        <v>100</v>
      </c>
      <c r="B44" s="117"/>
      <c r="C44" s="117">
        <v>60</v>
      </c>
      <c r="D44" s="95" t="str">
        <f t="shared" si="0"/>
        <v/>
      </c>
    </row>
    <row r="45" spans="1:4" ht="13.5">
      <c r="A45" s="116" t="s">
        <v>101</v>
      </c>
      <c r="B45" s="117"/>
      <c r="C45" s="117"/>
      <c r="D45" s="95" t="str">
        <f t="shared" si="0"/>
        <v/>
      </c>
    </row>
    <row r="46" spans="1:4" ht="13.5">
      <c r="A46" s="116" t="s">
        <v>102</v>
      </c>
      <c r="B46" s="117">
        <v>10</v>
      </c>
      <c r="C46" s="117"/>
      <c r="D46" s="95">
        <f t="shared" si="0"/>
        <v>0</v>
      </c>
    </row>
    <row r="47" spans="1:4" ht="13.5">
      <c r="A47" s="116" t="s">
        <v>103</v>
      </c>
      <c r="B47" s="117"/>
      <c r="C47" s="117"/>
      <c r="D47" s="95" t="str">
        <f t="shared" si="0"/>
        <v/>
      </c>
    </row>
    <row r="48" spans="1:4" ht="13.5">
      <c r="A48" s="116" t="s">
        <v>84</v>
      </c>
      <c r="B48" s="117">
        <v>334</v>
      </c>
      <c r="C48" s="117">
        <v>432</v>
      </c>
      <c r="D48" s="95">
        <f t="shared" si="0"/>
        <v>129.30000000000001</v>
      </c>
    </row>
    <row r="49" spans="1:4" ht="13.5">
      <c r="A49" s="118" t="s">
        <v>104</v>
      </c>
      <c r="B49" s="117">
        <v>43</v>
      </c>
      <c r="C49" s="117">
        <v>512</v>
      </c>
      <c r="D49" s="95">
        <f t="shared" si="0"/>
        <v>1190.7</v>
      </c>
    </row>
    <row r="50" spans="1:4" ht="13.5">
      <c r="A50" s="118" t="s">
        <v>105</v>
      </c>
      <c r="B50" s="95">
        <f>SUM(B51:B60)</f>
        <v>270</v>
      </c>
      <c r="C50" s="95">
        <f>SUM(C51:C60)</f>
        <v>658</v>
      </c>
      <c r="D50" s="95">
        <f t="shared" si="0"/>
        <v>243.7</v>
      </c>
    </row>
    <row r="51" spans="1:4" ht="13.5">
      <c r="A51" s="118" t="s">
        <v>75</v>
      </c>
      <c r="B51" s="117">
        <v>192</v>
      </c>
      <c r="C51" s="117">
        <v>573</v>
      </c>
      <c r="D51" s="95">
        <f t="shared" si="0"/>
        <v>298.39999999999998</v>
      </c>
    </row>
    <row r="52" spans="1:4" ht="13.5">
      <c r="A52" s="114" t="s">
        <v>76</v>
      </c>
      <c r="B52" s="117"/>
      <c r="C52" s="117"/>
      <c r="D52" s="95" t="str">
        <f t="shared" si="0"/>
        <v/>
      </c>
    </row>
    <row r="53" spans="1:4" ht="13.5">
      <c r="A53" s="116" t="s">
        <v>77</v>
      </c>
      <c r="B53" s="117"/>
      <c r="C53" s="117"/>
      <c r="D53" s="95" t="str">
        <f t="shared" si="0"/>
        <v/>
      </c>
    </row>
    <row r="54" spans="1:4" ht="13.5">
      <c r="A54" s="116" t="s">
        <v>106</v>
      </c>
      <c r="B54" s="117">
        <v>6</v>
      </c>
      <c r="C54" s="117"/>
      <c r="D54" s="95">
        <f t="shared" si="0"/>
        <v>0</v>
      </c>
    </row>
    <row r="55" spans="1:4" ht="13.5">
      <c r="A55" s="116" t="s">
        <v>107</v>
      </c>
      <c r="B55" s="117">
        <v>27</v>
      </c>
      <c r="C55" s="117">
        <v>29</v>
      </c>
      <c r="D55" s="95">
        <f t="shared" si="0"/>
        <v>107.4</v>
      </c>
    </row>
    <row r="56" spans="1:4" ht="13.5">
      <c r="A56" s="118" t="s">
        <v>108</v>
      </c>
      <c r="B56" s="117"/>
      <c r="C56" s="117"/>
      <c r="D56" s="95" t="str">
        <f t="shared" si="0"/>
        <v/>
      </c>
    </row>
    <row r="57" spans="1:4" ht="13.5">
      <c r="A57" s="118" t="s">
        <v>109</v>
      </c>
      <c r="B57" s="117">
        <v>40</v>
      </c>
      <c r="C57" s="117">
        <v>50</v>
      </c>
      <c r="D57" s="95">
        <f t="shared" si="0"/>
        <v>125</v>
      </c>
    </row>
    <row r="58" spans="1:4" ht="13.5">
      <c r="A58" s="118" t="s">
        <v>110</v>
      </c>
      <c r="B58" s="117">
        <v>5</v>
      </c>
      <c r="C58" s="117"/>
      <c r="D58" s="95">
        <f t="shared" si="0"/>
        <v>0</v>
      </c>
    </row>
    <row r="59" spans="1:4" ht="13.5">
      <c r="A59" s="116" t="s">
        <v>84</v>
      </c>
      <c r="B59" s="117"/>
      <c r="C59" s="117"/>
      <c r="D59" s="95" t="str">
        <f t="shared" si="0"/>
        <v/>
      </c>
    </row>
    <row r="60" spans="1:4" ht="13.5">
      <c r="A60" s="118" t="s">
        <v>111</v>
      </c>
      <c r="B60" s="117"/>
      <c r="C60" s="117">
        <v>6</v>
      </c>
      <c r="D60" s="95" t="str">
        <f t="shared" si="0"/>
        <v/>
      </c>
    </row>
    <row r="61" spans="1:4" ht="13.5">
      <c r="A61" s="119" t="s">
        <v>112</v>
      </c>
      <c r="B61" s="95">
        <f>SUM(B62:B71)</f>
        <v>1999</v>
      </c>
      <c r="C61" s="95">
        <f>SUM(C62:C71)</f>
        <v>2183</v>
      </c>
      <c r="D61" s="95">
        <f t="shared" si="0"/>
        <v>109.2</v>
      </c>
    </row>
    <row r="62" spans="1:4" ht="13.5">
      <c r="A62" s="118" t="s">
        <v>75</v>
      </c>
      <c r="B62" s="117">
        <v>1883</v>
      </c>
      <c r="C62" s="117">
        <v>2036</v>
      </c>
      <c r="D62" s="95">
        <f t="shared" si="0"/>
        <v>108.1</v>
      </c>
    </row>
    <row r="63" spans="1:4" ht="13.5">
      <c r="A63" s="114" t="s">
        <v>76</v>
      </c>
      <c r="B63" s="117"/>
      <c r="C63" s="117"/>
      <c r="D63" s="95" t="str">
        <f t="shared" si="0"/>
        <v/>
      </c>
    </row>
    <row r="64" spans="1:4" ht="13.5">
      <c r="A64" s="114" t="s">
        <v>77</v>
      </c>
      <c r="B64" s="117"/>
      <c r="C64" s="117"/>
      <c r="D64" s="95" t="str">
        <f t="shared" si="0"/>
        <v/>
      </c>
    </row>
    <row r="65" spans="1:4" ht="13.5">
      <c r="A65" s="114" t="s">
        <v>113</v>
      </c>
      <c r="B65" s="117"/>
      <c r="C65" s="117"/>
      <c r="D65" s="95" t="str">
        <f t="shared" si="0"/>
        <v/>
      </c>
    </row>
    <row r="66" spans="1:4" ht="13.5">
      <c r="A66" s="114" t="s">
        <v>114</v>
      </c>
      <c r="B66" s="117"/>
      <c r="C66" s="117"/>
      <c r="D66" s="95" t="str">
        <f t="shared" si="0"/>
        <v/>
      </c>
    </row>
    <row r="67" spans="1:4" ht="13.5">
      <c r="A67" s="114" t="s">
        <v>115</v>
      </c>
      <c r="B67" s="117"/>
      <c r="C67" s="117"/>
      <c r="D67" s="95" t="str">
        <f t="shared" si="0"/>
        <v/>
      </c>
    </row>
    <row r="68" spans="1:4" ht="13.5">
      <c r="A68" s="116" t="s">
        <v>116</v>
      </c>
      <c r="B68" s="117"/>
      <c r="C68" s="117"/>
      <c r="D68" s="95" t="str">
        <f t="shared" si="0"/>
        <v/>
      </c>
    </row>
    <row r="69" spans="1:4" ht="13.5">
      <c r="A69" s="118" t="s">
        <v>117</v>
      </c>
      <c r="B69" s="117"/>
      <c r="C69" s="117"/>
      <c r="D69" s="95" t="str">
        <f t="shared" ref="D69:D132" si="1">IF(B69=0,"",ROUND(C69/B69*100,1))</f>
        <v/>
      </c>
    </row>
    <row r="70" spans="1:4" ht="13.5">
      <c r="A70" s="118" t="s">
        <v>84</v>
      </c>
      <c r="B70" s="117"/>
      <c r="C70" s="117"/>
      <c r="D70" s="95" t="str">
        <f t="shared" si="1"/>
        <v/>
      </c>
    </row>
    <row r="71" spans="1:4" ht="13.5">
      <c r="A71" s="118" t="s">
        <v>118</v>
      </c>
      <c r="B71" s="117">
        <v>116</v>
      </c>
      <c r="C71" s="117">
        <v>147</v>
      </c>
      <c r="D71" s="95">
        <f t="shared" si="1"/>
        <v>126.7</v>
      </c>
    </row>
    <row r="72" spans="1:4" ht="13.5">
      <c r="A72" s="116" t="s">
        <v>119</v>
      </c>
      <c r="B72" s="95">
        <f>SUM(B73:B83)</f>
        <v>490</v>
      </c>
      <c r="C72" s="95">
        <f>SUM(C73:C83)</f>
        <v>312</v>
      </c>
      <c r="D72" s="95">
        <f t="shared" si="1"/>
        <v>63.7</v>
      </c>
    </row>
    <row r="73" spans="1:4" ht="13.5">
      <c r="A73" s="116" t="s">
        <v>75</v>
      </c>
      <c r="B73" s="117"/>
      <c r="C73" s="117"/>
      <c r="D73" s="95" t="str">
        <f t="shared" si="1"/>
        <v/>
      </c>
    </row>
    <row r="74" spans="1:4" ht="13.5">
      <c r="A74" s="116" t="s">
        <v>76</v>
      </c>
      <c r="B74" s="117"/>
      <c r="C74" s="117"/>
      <c r="D74" s="95" t="str">
        <f t="shared" si="1"/>
        <v/>
      </c>
    </row>
    <row r="75" spans="1:4" ht="13.5">
      <c r="A75" s="118" t="s">
        <v>77</v>
      </c>
      <c r="B75" s="117"/>
      <c r="C75" s="117"/>
      <c r="D75" s="95" t="str">
        <f t="shared" si="1"/>
        <v/>
      </c>
    </row>
    <row r="76" spans="1:4" ht="13.5">
      <c r="A76" s="118" t="s">
        <v>120</v>
      </c>
      <c r="B76" s="117"/>
      <c r="C76" s="117"/>
      <c r="D76" s="95" t="str">
        <f t="shared" si="1"/>
        <v/>
      </c>
    </row>
    <row r="77" spans="1:4" ht="13.5">
      <c r="A77" s="118" t="s">
        <v>1291</v>
      </c>
      <c r="B77" s="117"/>
      <c r="C77" s="117"/>
      <c r="D77" s="95" t="str">
        <f t="shared" si="1"/>
        <v/>
      </c>
    </row>
    <row r="78" spans="1:4" ht="13.5">
      <c r="A78" s="114" t="s">
        <v>121</v>
      </c>
      <c r="B78" s="117"/>
      <c r="C78" s="117"/>
      <c r="D78" s="95" t="str">
        <f t="shared" si="1"/>
        <v/>
      </c>
    </row>
    <row r="79" spans="1:4" ht="13.5">
      <c r="A79" s="116" t="s">
        <v>122</v>
      </c>
      <c r="B79" s="117"/>
      <c r="C79" s="117"/>
      <c r="D79" s="95" t="str">
        <f t="shared" si="1"/>
        <v/>
      </c>
    </row>
    <row r="80" spans="1:4" ht="13.5">
      <c r="A80" s="116" t="s">
        <v>123</v>
      </c>
      <c r="B80" s="117">
        <v>490</v>
      </c>
      <c r="C80" s="117">
        <v>312</v>
      </c>
      <c r="D80" s="95">
        <f t="shared" si="1"/>
        <v>63.7</v>
      </c>
    </row>
    <row r="81" spans="1:4" ht="13.5">
      <c r="A81" s="116" t="s">
        <v>116</v>
      </c>
      <c r="B81" s="117"/>
      <c r="C81" s="117"/>
      <c r="D81" s="95" t="str">
        <f t="shared" si="1"/>
        <v/>
      </c>
    </row>
    <row r="82" spans="1:4" ht="13.5">
      <c r="A82" s="118" t="s">
        <v>84</v>
      </c>
      <c r="B82" s="117"/>
      <c r="C82" s="117"/>
      <c r="D82" s="95" t="str">
        <f t="shared" si="1"/>
        <v/>
      </c>
    </row>
    <row r="83" spans="1:4" ht="13.5">
      <c r="A83" s="118" t="s">
        <v>124</v>
      </c>
      <c r="B83" s="117"/>
      <c r="C83" s="117"/>
      <c r="D83" s="95" t="str">
        <f t="shared" si="1"/>
        <v/>
      </c>
    </row>
    <row r="84" spans="1:4" ht="13.5">
      <c r="A84" s="118" t="s">
        <v>125</v>
      </c>
      <c r="B84" s="95">
        <f>SUM(B85:B92)</f>
        <v>394</v>
      </c>
      <c r="C84" s="95">
        <f>SUM(C85:C92)</f>
        <v>355</v>
      </c>
      <c r="D84" s="95">
        <f t="shared" si="1"/>
        <v>90.1</v>
      </c>
    </row>
    <row r="85" spans="1:4" ht="13.5">
      <c r="A85" s="116" t="s">
        <v>75</v>
      </c>
      <c r="B85" s="117">
        <v>335</v>
      </c>
      <c r="C85" s="117">
        <v>355</v>
      </c>
      <c r="D85" s="95">
        <f t="shared" si="1"/>
        <v>106</v>
      </c>
    </row>
    <row r="86" spans="1:4" ht="13.5">
      <c r="A86" s="116" t="s">
        <v>76</v>
      </c>
      <c r="B86" s="117"/>
      <c r="C86" s="117"/>
      <c r="D86" s="95" t="str">
        <f t="shared" si="1"/>
        <v/>
      </c>
    </row>
    <row r="87" spans="1:4" ht="13.5">
      <c r="A87" s="116" t="s">
        <v>77</v>
      </c>
      <c r="B87" s="117"/>
      <c r="C87" s="117"/>
      <c r="D87" s="95" t="str">
        <f t="shared" si="1"/>
        <v/>
      </c>
    </row>
    <row r="88" spans="1:4" ht="13.5">
      <c r="A88" s="120" t="s">
        <v>126</v>
      </c>
      <c r="B88" s="117">
        <v>52</v>
      </c>
      <c r="C88" s="117"/>
      <c r="D88" s="95">
        <f t="shared" si="1"/>
        <v>0</v>
      </c>
    </row>
    <row r="89" spans="1:4" ht="13.5">
      <c r="A89" s="118" t="s">
        <v>127</v>
      </c>
      <c r="B89" s="117"/>
      <c r="C89" s="117"/>
      <c r="D89" s="95" t="str">
        <f t="shared" si="1"/>
        <v/>
      </c>
    </row>
    <row r="90" spans="1:4" ht="13.5">
      <c r="A90" s="118" t="s">
        <v>116</v>
      </c>
      <c r="B90" s="117"/>
      <c r="C90" s="117"/>
      <c r="D90" s="95" t="str">
        <f t="shared" si="1"/>
        <v/>
      </c>
    </row>
    <row r="91" spans="1:4" ht="13.5">
      <c r="A91" s="118" t="s">
        <v>84</v>
      </c>
      <c r="B91" s="117"/>
      <c r="C91" s="117"/>
      <c r="D91" s="95" t="str">
        <f t="shared" si="1"/>
        <v/>
      </c>
    </row>
    <row r="92" spans="1:4" ht="13.5">
      <c r="A92" s="114" t="s">
        <v>128</v>
      </c>
      <c r="B92" s="117">
        <v>7</v>
      </c>
      <c r="C92" s="117"/>
      <c r="D92" s="95">
        <f t="shared" si="1"/>
        <v>0</v>
      </c>
    </row>
    <row r="93" spans="1:4" ht="13.5">
      <c r="A93" s="116" t="s">
        <v>129</v>
      </c>
      <c r="B93" s="95">
        <f>SUM(B94:B105)</f>
        <v>0</v>
      </c>
      <c r="C93" s="95">
        <f>SUM(C94:C105)</f>
        <v>0</v>
      </c>
      <c r="D93" s="95" t="str">
        <f t="shared" si="1"/>
        <v/>
      </c>
    </row>
    <row r="94" spans="1:4" ht="13.5">
      <c r="A94" s="116" t="s">
        <v>75</v>
      </c>
      <c r="B94" s="117"/>
      <c r="C94" s="117"/>
      <c r="D94" s="95" t="str">
        <f t="shared" si="1"/>
        <v/>
      </c>
    </row>
    <row r="95" spans="1:4" ht="13.5">
      <c r="A95" s="118" t="s">
        <v>76</v>
      </c>
      <c r="B95" s="117"/>
      <c r="C95" s="117"/>
      <c r="D95" s="95" t="str">
        <f t="shared" si="1"/>
        <v/>
      </c>
    </row>
    <row r="96" spans="1:4" ht="13.5">
      <c r="A96" s="118" t="s">
        <v>77</v>
      </c>
      <c r="B96" s="117"/>
      <c r="C96" s="117"/>
      <c r="D96" s="95" t="str">
        <f t="shared" si="1"/>
        <v/>
      </c>
    </row>
    <row r="97" spans="1:4" ht="13.5">
      <c r="A97" s="116" t="s">
        <v>130</v>
      </c>
      <c r="B97" s="117"/>
      <c r="C97" s="117"/>
      <c r="D97" s="95" t="str">
        <f t="shared" si="1"/>
        <v/>
      </c>
    </row>
    <row r="98" spans="1:4" ht="13.5">
      <c r="A98" s="116" t="s">
        <v>1292</v>
      </c>
      <c r="B98" s="117"/>
      <c r="C98" s="117"/>
      <c r="D98" s="95" t="str">
        <f t="shared" si="1"/>
        <v/>
      </c>
    </row>
    <row r="99" spans="1:4" ht="13.5">
      <c r="A99" s="116" t="s">
        <v>116</v>
      </c>
      <c r="B99" s="117"/>
      <c r="C99" s="117"/>
      <c r="D99" s="95" t="str">
        <f t="shared" si="1"/>
        <v/>
      </c>
    </row>
    <row r="100" spans="1:4" ht="13.5">
      <c r="A100" s="116" t="s">
        <v>1293</v>
      </c>
      <c r="B100" s="117"/>
      <c r="C100" s="117"/>
      <c r="D100" s="95" t="str">
        <f t="shared" si="1"/>
        <v/>
      </c>
    </row>
    <row r="101" spans="1:4" ht="13.5">
      <c r="A101" s="116" t="s">
        <v>1294</v>
      </c>
      <c r="B101" s="117"/>
      <c r="C101" s="117"/>
      <c r="D101" s="95" t="str">
        <f t="shared" si="1"/>
        <v/>
      </c>
    </row>
    <row r="102" spans="1:4" ht="13.5">
      <c r="A102" s="116" t="s">
        <v>1295</v>
      </c>
      <c r="B102" s="117"/>
      <c r="C102" s="117"/>
      <c r="D102" s="95" t="str">
        <f t="shared" si="1"/>
        <v/>
      </c>
    </row>
    <row r="103" spans="1:4" ht="13.5">
      <c r="A103" s="116" t="s">
        <v>1296</v>
      </c>
      <c r="B103" s="117"/>
      <c r="C103" s="117"/>
      <c r="D103" s="95" t="str">
        <f t="shared" si="1"/>
        <v/>
      </c>
    </row>
    <row r="104" spans="1:4" ht="13.5">
      <c r="A104" s="118" t="s">
        <v>84</v>
      </c>
      <c r="B104" s="117"/>
      <c r="C104" s="117"/>
      <c r="D104" s="95" t="str">
        <f t="shared" si="1"/>
        <v/>
      </c>
    </row>
    <row r="105" spans="1:4" ht="13.5">
      <c r="A105" s="118" t="s">
        <v>131</v>
      </c>
      <c r="B105" s="117"/>
      <c r="C105" s="117"/>
      <c r="D105" s="95" t="str">
        <f t="shared" si="1"/>
        <v/>
      </c>
    </row>
    <row r="106" spans="1:4" ht="13.5">
      <c r="A106" s="118" t="s">
        <v>132</v>
      </c>
      <c r="B106" s="95">
        <f>SUM(B107:B115)</f>
        <v>122</v>
      </c>
      <c r="C106" s="95">
        <f>SUM(C107:C115)</f>
        <v>117</v>
      </c>
      <c r="D106" s="95">
        <f t="shared" si="1"/>
        <v>95.9</v>
      </c>
    </row>
    <row r="107" spans="1:4" ht="13.5">
      <c r="A107" s="118" t="s">
        <v>75</v>
      </c>
      <c r="B107" s="117">
        <v>89</v>
      </c>
      <c r="C107" s="117">
        <v>79</v>
      </c>
      <c r="D107" s="95">
        <f t="shared" si="1"/>
        <v>88.8</v>
      </c>
    </row>
    <row r="108" spans="1:4" ht="13.5">
      <c r="A108" s="116" t="s">
        <v>76</v>
      </c>
      <c r="B108" s="117"/>
      <c r="C108" s="117"/>
      <c r="D108" s="95" t="str">
        <f t="shared" si="1"/>
        <v/>
      </c>
    </row>
    <row r="109" spans="1:4" ht="13.5">
      <c r="A109" s="116" t="s">
        <v>77</v>
      </c>
      <c r="B109" s="117"/>
      <c r="C109" s="117"/>
      <c r="D109" s="95" t="str">
        <f t="shared" si="1"/>
        <v/>
      </c>
    </row>
    <row r="110" spans="1:4" ht="13.5">
      <c r="A110" s="116" t="s">
        <v>133</v>
      </c>
      <c r="B110" s="117"/>
      <c r="C110" s="117"/>
      <c r="D110" s="95" t="str">
        <f t="shared" si="1"/>
        <v/>
      </c>
    </row>
    <row r="111" spans="1:4" ht="13.5">
      <c r="A111" s="118" t="s">
        <v>134</v>
      </c>
      <c r="B111" s="117"/>
      <c r="C111" s="117"/>
      <c r="D111" s="95" t="str">
        <f t="shared" si="1"/>
        <v/>
      </c>
    </row>
    <row r="112" spans="1:4" ht="13.5">
      <c r="A112" s="118" t="s">
        <v>135</v>
      </c>
      <c r="B112" s="117"/>
      <c r="C112" s="117"/>
      <c r="D112" s="95" t="str">
        <f t="shared" si="1"/>
        <v/>
      </c>
    </row>
    <row r="113" spans="1:4" ht="13.5">
      <c r="A113" s="116" t="s">
        <v>136</v>
      </c>
      <c r="B113" s="117"/>
      <c r="C113" s="117"/>
      <c r="D113" s="95" t="str">
        <f t="shared" si="1"/>
        <v/>
      </c>
    </row>
    <row r="114" spans="1:4" ht="13.5">
      <c r="A114" s="120" t="s">
        <v>84</v>
      </c>
      <c r="B114" s="117"/>
      <c r="C114" s="117"/>
      <c r="D114" s="95" t="str">
        <f t="shared" si="1"/>
        <v/>
      </c>
    </row>
    <row r="115" spans="1:4" ht="13.5">
      <c r="A115" s="118" t="s">
        <v>137</v>
      </c>
      <c r="B115" s="117">
        <v>33</v>
      </c>
      <c r="C115" s="117">
        <v>38</v>
      </c>
      <c r="D115" s="95">
        <f t="shared" si="1"/>
        <v>115.2</v>
      </c>
    </row>
    <row r="116" spans="1:4" ht="13.5">
      <c r="A116" s="121" t="s">
        <v>138</v>
      </c>
      <c r="B116" s="95">
        <f>SUM(B117:B124)</f>
        <v>1415</v>
      </c>
      <c r="C116" s="95">
        <f>SUM(C117:C124)</f>
        <v>1461</v>
      </c>
      <c r="D116" s="95">
        <f t="shared" si="1"/>
        <v>103.3</v>
      </c>
    </row>
    <row r="117" spans="1:4" ht="13.5">
      <c r="A117" s="116" t="s">
        <v>75</v>
      </c>
      <c r="B117" s="117">
        <v>1036</v>
      </c>
      <c r="C117" s="117">
        <v>1461</v>
      </c>
      <c r="D117" s="95">
        <f t="shared" si="1"/>
        <v>141</v>
      </c>
    </row>
    <row r="118" spans="1:4" ht="13.5">
      <c r="A118" s="116" t="s">
        <v>76</v>
      </c>
      <c r="B118" s="117"/>
      <c r="C118" s="117"/>
      <c r="D118" s="95" t="str">
        <f t="shared" si="1"/>
        <v/>
      </c>
    </row>
    <row r="119" spans="1:4" ht="13.5">
      <c r="A119" s="116" t="s">
        <v>77</v>
      </c>
      <c r="B119" s="117"/>
      <c r="C119" s="117"/>
      <c r="D119" s="95" t="str">
        <f t="shared" si="1"/>
        <v/>
      </c>
    </row>
    <row r="120" spans="1:4" ht="13.5">
      <c r="A120" s="118" t="s">
        <v>139</v>
      </c>
      <c r="B120" s="117">
        <v>71</v>
      </c>
      <c r="C120" s="117"/>
      <c r="D120" s="95">
        <f t="shared" si="1"/>
        <v>0</v>
      </c>
    </row>
    <row r="121" spans="1:4" ht="13.5">
      <c r="A121" s="118" t="s">
        <v>140</v>
      </c>
      <c r="B121" s="117">
        <v>106</v>
      </c>
      <c r="C121" s="117"/>
      <c r="D121" s="95">
        <f t="shared" si="1"/>
        <v>0</v>
      </c>
    </row>
    <row r="122" spans="1:4" ht="13.5">
      <c r="A122" s="118" t="s">
        <v>1297</v>
      </c>
      <c r="B122" s="117"/>
      <c r="C122" s="117"/>
      <c r="D122" s="95" t="str">
        <f t="shared" si="1"/>
        <v/>
      </c>
    </row>
    <row r="123" spans="1:4" ht="13.5">
      <c r="A123" s="116" t="s">
        <v>84</v>
      </c>
      <c r="B123" s="117"/>
      <c r="C123" s="117"/>
      <c r="D123" s="95" t="str">
        <f t="shared" si="1"/>
        <v/>
      </c>
    </row>
    <row r="124" spans="1:4" ht="13.5">
      <c r="A124" s="116" t="s">
        <v>141</v>
      </c>
      <c r="B124" s="117">
        <v>202</v>
      </c>
      <c r="C124" s="117"/>
      <c r="D124" s="95">
        <f t="shared" si="1"/>
        <v>0</v>
      </c>
    </row>
    <row r="125" spans="1:4" ht="13.5">
      <c r="A125" s="114" t="s">
        <v>142</v>
      </c>
      <c r="B125" s="95">
        <f>SUM(B126:B135)</f>
        <v>269</v>
      </c>
      <c r="C125" s="95">
        <f>SUM(C126:C135)</f>
        <v>370</v>
      </c>
      <c r="D125" s="95">
        <f t="shared" si="1"/>
        <v>137.5</v>
      </c>
    </row>
    <row r="126" spans="1:4" ht="13.5">
      <c r="A126" s="116" t="s">
        <v>75</v>
      </c>
      <c r="B126" s="117">
        <v>181</v>
      </c>
      <c r="C126" s="117">
        <v>180</v>
      </c>
      <c r="D126" s="95">
        <f t="shared" si="1"/>
        <v>99.4</v>
      </c>
    </row>
    <row r="127" spans="1:4" ht="13.5">
      <c r="A127" s="116" t="s">
        <v>76</v>
      </c>
      <c r="B127" s="117"/>
      <c r="C127" s="117"/>
      <c r="D127" s="95" t="str">
        <f t="shared" si="1"/>
        <v/>
      </c>
    </row>
    <row r="128" spans="1:4" ht="13.5">
      <c r="A128" s="116" t="s">
        <v>77</v>
      </c>
      <c r="B128" s="117"/>
      <c r="C128" s="117"/>
      <c r="D128" s="95" t="str">
        <f t="shared" si="1"/>
        <v/>
      </c>
    </row>
    <row r="129" spans="1:4" ht="13.5">
      <c r="A129" s="118" t="s">
        <v>143</v>
      </c>
      <c r="B129" s="117"/>
      <c r="C129" s="117"/>
      <c r="D129" s="95" t="str">
        <f t="shared" si="1"/>
        <v/>
      </c>
    </row>
    <row r="130" spans="1:4" ht="13.5">
      <c r="A130" s="118" t="s">
        <v>144</v>
      </c>
      <c r="B130" s="117"/>
      <c r="C130" s="117"/>
      <c r="D130" s="95" t="str">
        <f t="shared" si="1"/>
        <v/>
      </c>
    </row>
    <row r="131" spans="1:4" ht="13.5">
      <c r="A131" s="118" t="s">
        <v>145</v>
      </c>
      <c r="B131" s="117"/>
      <c r="C131" s="117"/>
      <c r="D131" s="95" t="str">
        <f t="shared" si="1"/>
        <v/>
      </c>
    </row>
    <row r="132" spans="1:4" ht="13.5">
      <c r="A132" s="116" t="s">
        <v>146</v>
      </c>
      <c r="B132" s="117"/>
      <c r="C132" s="117"/>
      <c r="D132" s="95" t="str">
        <f t="shared" si="1"/>
        <v/>
      </c>
    </row>
    <row r="133" spans="1:4" ht="13.5">
      <c r="A133" s="116" t="s">
        <v>147</v>
      </c>
      <c r="B133" s="117">
        <v>33</v>
      </c>
      <c r="C133" s="117">
        <v>60</v>
      </c>
      <c r="D133" s="95">
        <f t="shared" ref="D133:D196" si="2">IF(B133=0,"",ROUND(C133/B133*100,1))</f>
        <v>181.8</v>
      </c>
    </row>
    <row r="134" spans="1:4" ht="13.5">
      <c r="A134" s="116" t="s">
        <v>84</v>
      </c>
      <c r="B134" s="117">
        <v>45</v>
      </c>
      <c r="C134" s="117">
        <v>130</v>
      </c>
      <c r="D134" s="95">
        <f t="shared" si="2"/>
        <v>288.89999999999998</v>
      </c>
    </row>
    <row r="135" spans="1:4" ht="13.5">
      <c r="A135" s="118" t="s">
        <v>148</v>
      </c>
      <c r="B135" s="117">
        <v>10</v>
      </c>
      <c r="C135" s="117"/>
      <c r="D135" s="95">
        <f t="shared" si="2"/>
        <v>0</v>
      </c>
    </row>
    <row r="136" spans="1:4" ht="13.5">
      <c r="A136" s="118" t="s">
        <v>149</v>
      </c>
      <c r="B136" s="95">
        <f>SUM(B137:B148)</f>
        <v>0</v>
      </c>
      <c r="C136" s="95">
        <f>SUM(C137:C148)</f>
        <v>0</v>
      </c>
      <c r="D136" s="95" t="str">
        <f t="shared" si="2"/>
        <v/>
      </c>
    </row>
    <row r="137" spans="1:4" ht="13.5">
      <c r="A137" s="118" t="s">
        <v>75</v>
      </c>
      <c r="B137" s="117"/>
      <c r="C137" s="117"/>
      <c r="D137" s="95" t="str">
        <f t="shared" si="2"/>
        <v/>
      </c>
    </row>
    <row r="138" spans="1:4" ht="13.5">
      <c r="A138" s="114" t="s">
        <v>76</v>
      </c>
      <c r="B138" s="117"/>
      <c r="C138" s="117"/>
      <c r="D138" s="95" t="str">
        <f t="shared" si="2"/>
        <v/>
      </c>
    </row>
    <row r="139" spans="1:4" ht="13.5">
      <c r="A139" s="116" t="s">
        <v>77</v>
      </c>
      <c r="B139" s="117"/>
      <c r="C139" s="117"/>
      <c r="D139" s="95" t="str">
        <f t="shared" si="2"/>
        <v/>
      </c>
    </row>
    <row r="140" spans="1:4" ht="13.5">
      <c r="A140" s="116" t="s">
        <v>150</v>
      </c>
      <c r="B140" s="117"/>
      <c r="C140" s="117"/>
      <c r="D140" s="95" t="str">
        <f t="shared" si="2"/>
        <v/>
      </c>
    </row>
    <row r="141" spans="1:4" ht="13.5">
      <c r="A141" s="116" t="s">
        <v>151</v>
      </c>
      <c r="B141" s="117"/>
      <c r="C141" s="117"/>
      <c r="D141" s="95" t="str">
        <f t="shared" si="2"/>
        <v/>
      </c>
    </row>
    <row r="142" spans="1:4" ht="13.5">
      <c r="A142" s="120" t="s">
        <v>152</v>
      </c>
      <c r="B142" s="117"/>
      <c r="C142" s="117"/>
      <c r="D142" s="95" t="str">
        <f t="shared" si="2"/>
        <v/>
      </c>
    </row>
    <row r="143" spans="1:4" ht="13.5">
      <c r="A143" s="118" t="s">
        <v>153</v>
      </c>
      <c r="B143" s="117"/>
      <c r="C143" s="117"/>
      <c r="D143" s="95" t="str">
        <f t="shared" si="2"/>
        <v/>
      </c>
    </row>
    <row r="144" spans="1:4" ht="13.5">
      <c r="A144" s="116" t="s">
        <v>154</v>
      </c>
      <c r="B144" s="117"/>
      <c r="C144" s="117"/>
      <c r="D144" s="95" t="str">
        <f t="shared" si="2"/>
        <v/>
      </c>
    </row>
    <row r="145" spans="1:4" ht="13.5">
      <c r="A145" s="116" t="s">
        <v>1298</v>
      </c>
      <c r="B145" s="117"/>
      <c r="C145" s="117"/>
      <c r="D145" s="95" t="str">
        <f t="shared" si="2"/>
        <v/>
      </c>
    </row>
    <row r="146" spans="1:4" ht="13.5">
      <c r="A146" s="116" t="s">
        <v>1299</v>
      </c>
      <c r="B146" s="117"/>
      <c r="C146" s="117"/>
      <c r="D146" s="95" t="str">
        <f t="shared" si="2"/>
        <v/>
      </c>
    </row>
    <row r="147" spans="1:4" ht="13.5">
      <c r="A147" s="116" t="s">
        <v>84</v>
      </c>
      <c r="B147" s="117"/>
      <c r="C147" s="117"/>
      <c r="D147" s="95" t="str">
        <f t="shared" si="2"/>
        <v/>
      </c>
    </row>
    <row r="148" spans="1:4" ht="13.5">
      <c r="A148" s="116" t="s">
        <v>155</v>
      </c>
      <c r="B148" s="117"/>
      <c r="C148" s="117"/>
      <c r="D148" s="95" t="str">
        <f t="shared" si="2"/>
        <v/>
      </c>
    </row>
    <row r="149" spans="1:4" ht="13.5">
      <c r="A149" s="116" t="s">
        <v>156</v>
      </c>
      <c r="B149" s="95">
        <f>SUM(B150:B155)</f>
        <v>2</v>
      </c>
      <c r="C149" s="95">
        <f>SUM(C150:C155)</f>
        <v>4</v>
      </c>
      <c r="D149" s="95">
        <f t="shared" si="2"/>
        <v>200</v>
      </c>
    </row>
    <row r="150" spans="1:4" ht="13.5">
      <c r="A150" s="116" t="s">
        <v>75</v>
      </c>
      <c r="B150" s="117">
        <v>2</v>
      </c>
      <c r="C150" s="117">
        <v>4</v>
      </c>
      <c r="D150" s="95">
        <f t="shared" si="2"/>
        <v>200</v>
      </c>
    </row>
    <row r="151" spans="1:4" ht="13.5">
      <c r="A151" s="116" t="s">
        <v>76</v>
      </c>
      <c r="B151" s="117"/>
      <c r="C151" s="117"/>
      <c r="D151" s="95" t="str">
        <f t="shared" si="2"/>
        <v/>
      </c>
    </row>
    <row r="152" spans="1:4" ht="13.5">
      <c r="A152" s="118" t="s">
        <v>77</v>
      </c>
      <c r="B152" s="117"/>
      <c r="C152" s="117"/>
      <c r="D152" s="95" t="str">
        <f t="shared" si="2"/>
        <v/>
      </c>
    </row>
    <row r="153" spans="1:4" ht="13.5">
      <c r="A153" s="118" t="s">
        <v>157</v>
      </c>
      <c r="B153" s="117"/>
      <c r="C153" s="117"/>
      <c r="D153" s="95" t="str">
        <f t="shared" si="2"/>
        <v/>
      </c>
    </row>
    <row r="154" spans="1:4" ht="13.5">
      <c r="A154" s="118" t="s">
        <v>84</v>
      </c>
      <c r="B154" s="117"/>
      <c r="C154" s="117"/>
      <c r="D154" s="95" t="str">
        <f t="shared" si="2"/>
        <v/>
      </c>
    </row>
    <row r="155" spans="1:4" ht="13.5">
      <c r="A155" s="114" t="s">
        <v>158</v>
      </c>
      <c r="B155" s="117"/>
      <c r="C155" s="117"/>
      <c r="D155" s="95" t="str">
        <f t="shared" si="2"/>
        <v/>
      </c>
    </row>
    <row r="156" spans="1:4" ht="13.5">
      <c r="A156" s="116" t="s">
        <v>1300</v>
      </c>
      <c r="B156" s="95">
        <f>SUM(B157:B163)</f>
        <v>0</v>
      </c>
      <c r="C156" s="95">
        <f>SUM(C157:C163)</f>
        <v>0</v>
      </c>
      <c r="D156" s="95" t="str">
        <f t="shared" si="2"/>
        <v/>
      </c>
    </row>
    <row r="157" spans="1:4" ht="13.5">
      <c r="A157" s="116" t="s">
        <v>75</v>
      </c>
      <c r="B157" s="117"/>
      <c r="C157" s="117"/>
      <c r="D157" s="95" t="str">
        <f t="shared" si="2"/>
        <v/>
      </c>
    </row>
    <row r="158" spans="1:4" ht="13.5">
      <c r="A158" s="118" t="s">
        <v>76</v>
      </c>
      <c r="B158" s="117"/>
      <c r="C158" s="117"/>
      <c r="D158" s="95" t="str">
        <f t="shared" si="2"/>
        <v/>
      </c>
    </row>
    <row r="159" spans="1:4" ht="13.5">
      <c r="A159" s="118" t="s">
        <v>77</v>
      </c>
      <c r="B159" s="117"/>
      <c r="C159" s="117"/>
      <c r="D159" s="95" t="str">
        <f t="shared" si="2"/>
        <v/>
      </c>
    </row>
    <row r="160" spans="1:4" ht="13.5">
      <c r="A160" s="118" t="s">
        <v>159</v>
      </c>
      <c r="B160" s="117"/>
      <c r="C160" s="117"/>
      <c r="D160" s="95" t="str">
        <f t="shared" si="2"/>
        <v/>
      </c>
    </row>
    <row r="161" spans="1:4" ht="13.5">
      <c r="A161" s="114" t="s">
        <v>160</v>
      </c>
      <c r="B161" s="117"/>
      <c r="C161" s="117"/>
      <c r="D161" s="95" t="str">
        <f t="shared" si="2"/>
        <v/>
      </c>
    </row>
    <row r="162" spans="1:4" ht="13.5">
      <c r="A162" s="116" t="s">
        <v>84</v>
      </c>
      <c r="B162" s="117"/>
      <c r="C162" s="117"/>
      <c r="D162" s="95" t="str">
        <f t="shared" si="2"/>
        <v/>
      </c>
    </row>
    <row r="163" spans="1:4" ht="13.5">
      <c r="A163" s="116" t="s">
        <v>1301</v>
      </c>
      <c r="B163" s="117"/>
      <c r="C163" s="117"/>
      <c r="D163" s="95" t="str">
        <f t="shared" si="2"/>
        <v/>
      </c>
    </row>
    <row r="164" spans="1:4" ht="13.5">
      <c r="A164" s="118" t="s">
        <v>161</v>
      </c>
      <c r="B164" s="95">
        <f>SUM(B165:B169)</f>
        <v>89</v>
      </c>
      <c r="C164" s="95">
        <f>SUM(C165:C169)</f>
        <v>0</v>
      </c>
      <c r="D164" s="95">
        <f t="shared" si="2"/>
        <v>0</v>
      </c>
    </row>
    <row r="165" spans="1:4" ht="13.5">
      <c r="A165" s="118" t="s">
        <v>75</v>
      </c>
      <c r="B165" s="117">
        <v>75</v>
      </c>
      <c r="C165" s="117"/>
      <c r="D165" s="95">
        <f t="shared" si="2"/>
        <v>0</v>
      </c>
    </row>
    <row r="166" spans="1:4" ht="13.5">
      <c r="A166" s="118" t="s">
        <v>76</v>
      </c>
      <c r="B166" s="117"/>
      <c r="C166" s="117"/>
      <c r="D166" s="95" t="str">
        <f t="shared" si="2"/>
        <v/>
      </c>
    </row>
    <row r="167" spans="1:4" ht="13.5">
      <c r="A167" s="116" t="s">
        <v>77</v>
      </c>
      <c r="B167" s="117"/>
      <c r="C167" s="117"/>
      <c r="D167" s="95" t="str">
        <f t="shared" si="2"/>
        <v/>
      </c>
    </row>
    <row r="168" spans="1:4" ht="13.5">
      <c r="A168" s="119" t="s">
        <v>162</v>
      </c>
      <c r="B168" s="117">
        <v>14</v>
      </c>
      <c r="C168" s="117"/>
      <c r="D168" s="95">
        <f t="shared" si="2"/>
        <v>0</v>
      </c>
    </row>
    <row r="169" spans="1:4" ht="13.5">
      <c r="A169" s="116" t="s">
        <v>163</v>
      </c>
      <c r="B169" s="117"/>
      <c r="C169" s="117"/>
      <c r="D169" s="95" t="str">
        <f t="shared" si="2"/>
        <v/>
      </c>
    </row>
    <row r="170" spans="1:4" ht="13.5">
      <c r="A170" s="118" t="s">
        <v>164</v>
      </c>
      <c r="B170" s="95">
        <f>SUM(B171:B176)</f>
        <v>2</v>
      </c>
      <c r="C170" s="95">
        <f>SUM(C171:C176)</f>
        <v>0</v>
      </c>
      <c r="D170" s="95">
        <f t="shared" si="2"/>
        <v>0</v>
      </c>
    </row>
    <row r="171" spans="1:4" ht="13.5">
      <c r="A171" s="118" t="s">
        <v>75</v>
      </c>
      <c r="B171" s="117">
        <v>2</v>
      </c>
      <c r="C171" s="117"/>
      <c r="D171" s="95">
        <f t="shared" si="2"/>
        <v>0</v>
      </c>
    </row>
    <row r="172" spans="1:4" ht="13.5">
      <c r="A172" s="118" t="s">
        <v>76</v>
      </c>
      <c r="B172" s="117"/>
      <c r="C172" s="117"/>
      <c r="D172" s="95" t="str">
        <f t="shared" si="2"/>
        <v/>
      </c>
    </row>
    <row r="173" spans="1:4" ht="13.5">
      <c r="A173" s="114" t="s">
        <v>77</v>
      </c>
      <c r="B173" s="117"/>
      <c r="C173" s="117"/>
      <c r="D173" s="95" t="str">
        <f t="shared" si="2"/>
        <v/>
      </c>
    </row>
    <row r="174" spans="1:4" ht="13.5">
      <c r="A174" s="116" t="s">
        <v>89</v>
      </c>
      <c r="B174" s="122"/>
      <c r="C174" s="122"/>
      <c r="D174" s="95" t="str">
        <f t="shared" si="2"/>
        <v/>
      </c>
    </row>
    <row r="175" spans="1:4" s="19" customFormat="1">
      <c r="A175" s="116" t="s">
        <v>84</v>
      </c>
      <c r="B175" s="117"/>
      <c r="C175" s="117"/>
      <c r="D175" s="95" t="str">
        <f t="shared" si="2"/>
        <v/>
      </c>
    </row>
    <row r="176" spans="1:4" ht="13.5">
      <c r="A176" s="116" t="s">
        <v>165</v>
      </c>
      <c r="B176" s="117"/>
      <c r="C176" s="117"/>
      <c r="D176" s="95" t="str">
        <f t="shared" si="2"/>
        <v/>
      </c>
    </row>
    <row r="177" spans="1:4" ht="13.5">
      <c r="A177" s="118" t="s">
        <v>166</v>
      </c>
      <c r="B177" s="95">
        <f>SUM(B178:B183)</f>
        <v>787</v>
      </c>
      <c r="C177" s="95">
        <f>SUM(C178:C183)</f>
        <v>751</v>
      </c>
      <c r="D177" s="95">
        <f t="shared" si="2"/>
        <v>95.4</v>
      </c>
    </row>
    <row r="178" spans="1:4" ht="13.5">
      <c r="A178" s="118" t="s">
        <v>75</v>
      </c>
      <c r="B178" s="117">
        <v>239</v>
      </c>
      <c r="C178" s="117">
        <v>217</v>
      </c>
      <c r="D178" s="95">
        <f t="shared" si="2"/>
        <v>90.8</v>
      </c>
    </row>
    <row r="179" spans="1:4" ht="13.5">
      <c r="A179" s="118" t="s">
        <v>76</v>
      </c>
      <c r="B179" s="117"/>
      <c r="C179" s="117"/>
      <c r="D179" s="95" t="str">
        <f t="shared" si="2"/>
        <v/>
      </c>
    </row>
    <row r="180" spans="1:4" ht="13.5">
      <c r="A180" s="116" t="s">
        <v>77</v>
      </c>
      <c r="B180" s="117"/>
      <c r="C180" s="117"/>
      <c r="D180" s="95" t="str">
        <f t="shared" si="2"/>
        <v/>
      </c>
    </row>
    <row r="181" spans="1:4" ht="13.5">
      <c r="A181" s="116" t="s">
        <v>1302</v>
      </c>
      <c r="B181" s="117"/>
      <c r="C181" s="117"/>
      <c r="D181" s="95" t="str">
        <f t="shared" si="2"/>
        <v/>
      </c>
    </row>
    <row r="182" spans="1:4" ht="13.5">
      <c r="A182" s="118" t="s">
        <v>84</v>
      </c>
      <c r="B182" s="117"/>
      <c r="C182" s="117"/>
      <c r="D182" s="95" t="str">
        <f t="shared" si="2"/>
        <v/>
      </c>
    </row>
    <row r="183" spans="1:4" ht="13.5">
      <c r="A183" s="118" t="s">
        <v>167</v>
      </c>
      <c r="B183" s="117">
        <v>548</v>
      </c>
      <c r="C183" s="117">
        <v>534</v>
      </c>
      <c r="D183" s="95">
        <f t="shared" si="2"/>
        <v>97.4</v>
      </c>
    </row>
    <row r="184" spans="1:4" ht="13.5">
      <c r="A184" s="118" t="s">
        <v>168</v>
      </c>
      <c r="B184" s="95">
        <f>SUM(B185:B190)</f>
        <v>1825</v>
      </c>
      <c r="C184" s="95">
        <f>SUM(C185:C190)</f>
        <v>2698</v>
      </c>
      <c r="D184" s="95">
        <f t="shared" si="2"/>
        <v>147.80000000000001</v>
      </c>
    </row>
    <row r="185" spans="1:4" ht="13.5">
      <c r="A185" s="118" t="s">
        <v>75</v>
      </c>
      <c r="B185" s="117">
        <v>1751</v>
      </c>
      <c r="C185" s="117">
        <v>2654</v>
      </c>
      <c r="D185" s="95">
        <f t="shared" si="2"/>
        <v>151.6</v>
      </c>
    </row>
    <row r="186" spans="1:4" ht="13.5">
      <c r="A186" s="116" t="s">
        <v>76</v>
      </c>
      <c r="B186" s="117"/>
      <c r="C186" s="117"/>
      <c r="D186" s="95" t="str">
        <f t="shared" si="2"/>
        <v/>
      </c>
    </row>
    <row r="187" spans="1:4" ht="13.5">
      <c r="A187" s="116" t="s">
        <v>77</v>
      </c>
      <c r="B187" s="117"/>
      <c r="C187" s="117"/>
      <c r="D187" s="95" t="str">
        <f t="shared" si="2"/>
        <v/>
      </c>
    </row>
    <row r="188" spans="1:4" ht="13.5">
      <c r="A188" s="116" t="s">
        <v>169</v>
      </c>
      <c r="B188" s="117"/>
      <c r="C188" s="117"/>
      <c r="D188" s="95" t="str">
        <f t="shared" si="2"/>
        <v/>
      </c>
    </row>
    <row r="189" spans="1:4" ht="13.5">
      <c r="A189" s="118" t="s">
        <v>84</v>
      </c>
      <c r="B189" s="117">
        <v>44</v>
      </c>
      <c r="C189" s="117">
        <v>44</v>
      </c>
      <c r="D189" s="95">
        <f t="shared" si="2"/>
        <v>100</v>
      </c>
    </row>
    <row r="190" spans="1:4" ht="13.5">
      <c r="A190" s="118" t="s">
        <v>170</v>
      </c>
      <c r="B190" s="117">
        <v>30</v>
      </c>
      <c r="C190" s="117"/>
      <c r="D190" s="95">
        <f t="shared" si="2"/>
        <v>0</v>
      </c>
    </row>
    <row r="191" spans="1:4" ht="13.5">
      <c r="A191" s="118" t="s">
        <v>171</v>
      </c>
      <c r="B191" s="95">
        <f>SUM(B192:B197)</f>
        <v>390</v>
      </c>
      <c r="C191" s="95">
        <f>SUM(C192:C197)</f>
        <v>487</v>
      </c>
      <c r="D191" s="95">
        <f t="shared" si="2"/>
        <v>124.9</v>
      </c>
    </row>
    <row r="192" spans="1:4" ht="13.5">
      <c r="A192" s="116" t="s">
        <v>75</v>
      </c>
      <c r="B192" s="117">
        <v>390</v>
      </c>
      <c r="C192" s="117">
        <v>487</v>
      </c>
      <c r="D192" s="95">
        <f t="shared" si="2"/>
        <v>124.9</v>
      </c>
    </row>
    <row r="193" spans="1:4" ht="13.5">
      <c r="A193" s="116" t="s">
        <v>76</v>
      </c>
      <c r="B193" s="117"/>
      <c r="C193" s="117"/>
      <c r="D193" s="95" t="str">
        <f t="shared" si="2"/>
        <v/>
      </c>
    </row>
    <row r="194" spans="1:4" ht="13.5">
      <c r="A194" s="116" t="s">
        <v>77</v>
      </c>
      <c r="B194" s="117"/>
      <c r="C194" s="117"/>
      <c r="D194" s="95" t="str">
        <f t="shared" si="2"/>
        <v/>
      </c>
    </row>
    <row r="195" spans="1:4" ht="13.5">
      <c r="A195" s="116" t="s">
        <v>1303</v>
      </c>
      <c r="B195" s="117"/>
      <c r="C195" s="117"/>
      <c r="D195" s="95" t="str">
        <f t="shared" si="2"/>
        <v/>
      </c>
    </row>
    <row r="196" spans="1:4" ht="13.5">
      <c r="A196" s="116" t="s">
        <v>84</v>
      </c>
      <c r="B196" s="117"/>
      <c r="C196" s="117"/>
      <c r="D196" s="95" t="str">
        <f t="shared" si="2"/>
        <v/>
      </c>
    </row>
    <row r="197" spans="1:4" ht="13.5">
      <c r="A197" s="118" t="s">
        <v>1304</v>
      </c>
      <c r="B197" s="117"/>
      <c r="C197" s="117"/>
      <c r="D197" s="95" t="str">
        <f t="shared" ref="D197:D260" si="3">IF(B197=0,"",ROUND(C197/B197*100,1))</f>
        <v/>
      </c>
    </row>
    <row r="198" spans="1:4" ht="13.5">
      <c r="A198" s="118" t="s">
        <v>172</v>
      </c>
      <c r="B198" s="95">
        <f>SUM(B199:B204)</f>
        <v>243</v>
      </c>
      <c r="C198" s="95">
        <f>SUM(C199:C204)</f>
        <v>259</v>
      </c>
      <c r="D198" s="95">
        <f t="shared" si="3"/>
        <v>106.6</v>
      </c>
    </row>
    <row r="199" spans="1:4" ht="13.5">
      <c r="A199" s="114" t="s">
        <v>75</v>
      </c>
      <c r="B199" s="117">
        <v>190</v>
      </c>
      <c r="C199" s="117">
        <v>229</v>
      </c>
      <c r="D199" s="95">
        <f t="shared" si="3"/>
        <v>120.5</v>
      </c>
    </row>
    <row r="200" spans="1:4" ht="13.5">
      <c r="A200" s="116" t="s">
        <v>76</v>
      </c>
      <c r="B200" s="117">
        <v>5</v>
      </c>
      <c r="C200" s="117">
        <v>30</v>
      </c>
      <c r="D200" s="95">
        <f t="shared" si="3"/>
        <v>600</v>
      </c>
    </row>
    <row r="201" spans="1:4" ht="13.5">
      <c r="A201" s="116" t="s">
        <v>77</v>
      </c>
      <c r="B201" s="117"/>
      <c r="C201" s="117"/>
      <c r="D201" s="95" t="str">
        <f t="shared" si="3"/>
        <v/>
      </c>
    </row>
    <row r="202" spans="1:4" ht="13.5">
      <c r="A202" s="116" t="s">
        <v>1305</v>
      </c>
      <c r="B202" s="117"/>
      <c r="C202" s="117"/>
      <c r="D202" s="95" t="str">
        <f t="shared" si="3"/>
        <v/>
      </c>
    </row>
    <row r="203" spans="1:4" ht="13.5">
      <c r="A203" s="116" t="s">
        <v>84</v>
      </c>
      <c r="B203" s="117"/>
      <c r="C203" s="117"/>
      <c r="D203" s="95" t="str">
        <f t="shared" si="3"/>
        <v/>
      </c>
    </row>
    <row r="204" spans="1:4" ht="13.5">
      <c r="A204" s="118" t="s">
        <v>173</v>
      </c>
      <c r="B204" s="117">
        <v>48</v>
      </c>
      <c r="C204" s="117"/>
      <c r="D204" s="95">
        <f t="shared" si="3"/>
        <v>0</v>
      </c>
    </row>
    <row r="205" spans="1:4" ht="13.5">
      <c r="A205" s="118" t="s">
        <v>174</v>
      </c>
      <c r="B205" s="95">
        <f>SUM(B206:B212)</f>
        <v>124</v>
      </c>
      <c r="C205" s="95">
        <f>SUM(C206:C212)</f>
        <v>186</v>
      </c>
      <c r="D205" s="95">
        <f t="shared" si="3"/>
        <v>150</v>
      </c>
    </row>
    <row r="206" spans="1:4" ht="13.5">
      <c r="A206" s="118" t="s">
        <v>75</v>
      </c>
      <c r="B206" s="117">
        <v>92</v>
      </c>
      <c r="C206" s="117">
        <v>165</v>
      </c>
      <c r="D206" s="95">
        <f t="shared" si="3"/>
        <v>179.3</v>
      </c>
    </row>
    <row r="207" spans="1:4" ht="13.5">
      <c r="A207" s="116" t="s">
        <v>76</v>
      </c>
      <c r="B207" s="117"/>
      <c r="C207" s="117"/>
      <c r="D207" s="95" t="str">
        <f t="shared" si="3"/>
        <v/>
      </c>
    </row>
    <row r="208" spans="1:4" ht="13.5">
      <c r="A208" s="116" t="s">
        <v>77</v>
      </c>
      <c r="B208" s="117"/>
      <c r="C208" s="117"/>
      <c r="D208" s="95" t="str">
        <f t="shared" si="3"/>
        <v/>
      </c>
    </row>
    <row r="209" spans="1:4" ht="13.5">
      <c r="A209" s="116" t="s">
        <v>1306</v>
      </c>
      <c r="B209" s="117">
        <v>25</v>
      </c>
      <c r="C209" s="117">
        <v>15</v>
      </c>
      <c r="D209" s="95">
        <f t="shared" si="3"/>
        <v>60</v>
      </c>
    </row>
    <row r="210" spans="1:4" ht="13.5">
      <c r="A210" s="116" t="s">
        <v>1307</v>
      </c>
      <c r="B210" s="117"/>
      <c r="C210" s="117"/>
      <c r="D210" s="95" t="str">
        <f t="shared" si="3"/>
        <v/>
      </c>
    </row>
    <row r="211" spans="1:4" ht="13.5">
      <c r="A211" s="116" t="s">
        <v>84</v>
      </c>
      <c r="B211" s="122"/>
      <c r="C211" s="122"/>
      <c r="D211" s="95" t="str">
        <f t="shared" si="3"/>
        <v/>
      </c>
    </row>
    <row r="212" spans="1:4" ht="13.5">
      <c r="A212" s="118" t="s">
        <v>175</v>
      </c>
      <c r="B212" s="122">
        <v>7</v>
      </c>
      <c r="C212" s="122">
        <v>6</v>
      </c>
      <c r="D212" s="95">
        <f t="shared" si="3"/>
        <v>85.7</v>
      </c>
    </row>
    <row r="213" spans="1:4" ht="13.5">
      <c r="A213" s="118" t="s">
        <v>176</v>
      </c>
      <c r="B213" s="123">
        <f>SUM(B214:B218)</f>
        <v>0</v>
      </c>
      <c r="C213" s="123">
        <f>SUM(C214:C218)</f>
        <v>0</v>
      </c>
      <c r="D213" s="95" t="str">
        <f t="shared" si="3"/>
        <v/>
      </c>
    </row>
    <row r="214" spans="1:4" ht="13.5">
      <c r="A214" s="118" t="s">
        <v>75</v>
      </c>
      <c r="B214" s="117"/>
      <c r="C214" s="117"/>
      <c r="D214" s="95" t="str">
        <f t="shared" si="3"/>
        <v/>
      </c>
    </row>
    <row r="215" spans="1:4" ht="13.5">
      <c r="A215" s="114" t="s">
        <v>76</v>
      </c>
      <c r="B215" s="117"/>
      <c r="C215" s="117"/>
      <c r="D215" s="95" t="str">
        <f t="shared" si="3"/>
        <v/>
      </c>
    </row>
    <row r="216" spans="1:4" ht="13.5">
      <c r="A216" s="116" t="s">
        <v>77</v>
      </c>
      <c r="B216" s="124"/>
      <c r="C216" s="124"/>
      <c r="D216" s="95" t="str">
        <f t="shared" si="3"/>
        <v/>
      </c>
    </row>
    <row r="217" spans="1:4" ht="13.5">
      <c r="A217" s="116" t="s">
        <v>84</v>
      </c>
      <c r="B217" s="124"/>
      <c r="C217" s="124"/>
      <c r="D217" s="95" t="str">
        <f t="shared" si="3"/>
        <v/>
      </c>
    </row>
    <row r="218" spans="1:4" ht="13.5">
      <c r="A218" s="116" t="s">
        <v>177</v>
      </c>
      <c r="B218" s="124"/>
      <c r="C218" s="124"/>
      <c r="D218" s="95" t="str">
        <f t="shared" si="3"/>
        <v/>
      </c>
    </row>
    <row r="219" spans="1:4" ht="13.5">
      <c r="A219" s="118" t="s">
        <v>178</v>
      </c>
      <c r="B219" s="101">
        <f>SUM(B220:B224)</f>
        <v>232</v>
      </c>
      <c r="C219" s="101">
        <f>SUM(C220:C224)</f>
        <v>235</v>
      </c>
      <c r="D219" s="95">
        <f t="shared" si="3"/>
        <v>101.3</v>
      </c>
    </row>
    <row r="220" spans="1:4" ht="13.5">
      <c r="A220" s="118" t="s">
        <v>75</v>
      </c>
      <c r="B220" s="125">
        <v>207</v>
      </c>
      <c r="C220" s="125">
        <v>235</v>
      </c>
      <c r="D220" s="95">
        <f t="shared" si="3"/>
        <v>113.5</v>
      </c>
    </row>
    <row r="221" spans="1:4" ht="13.5">
      <c r="A221" s="118" t="s">
        <v>76</v>
      </c>
      <c r="B221" s="125"/>
      <c r="C221" s="125"/>
      <c r="D221" s="95" t="str">
        <f t="shared" si="3"/>
        <v/>
      </c>
    </row>
    <row r="222" spans="1:4" ht="13.5">
      <c r="A222" s="116" t="s">
        <v>77</v>
      </c>
      <c r="B222" s="125"/>
      <c r="C222" s="125"/>
      <c r="D222" s="95" t="str">
        <f t="shared" si="3"/>
        <v/>
      </c>
    </row>
    <row r="223" spans="1:4" ht="13.5">
      <c r="A223" s="116" t="s">
        <v>84</v>
      </c>
      <c r="B223" s="125"/>
      <c r="C223" s="125"/>
      <c r="D223" s="95" t="str">
        <f t="shared" si="3"/>
        <v/>
      </c>
    </row>
    <row r="224" spans="1:4" ht="13.5">
      <c r="A224" s="116" t="s">
        <v>179</v>
      </c>
      <c r="B224" s="125">
        <v>25</v>
      </c>
      <c r="C224" s="125"/>
      <c r="D224" s="95">
        <f t="shared" si="3"/>
        <v>0</v>
      </c>
    </row>
    <row r="225" spans="1:4" ht="13.5">
      <c r="A225" s="116" t="s">
        <v>1308</v>
      </c>
      <c r="B225" s="126">
        <f>SUM(B226:B231)</f>
        <v>0</v>
      </c>
      <c r="C225" s="126">
        <f>SUM(C226:C231)</f>
        <v>0</v>
      </c>
      <c r="D225" s="95" t="str">
        <f t="shared" si="3"/>
        <v/>
      </c>
    </row>
    <row r="226" spans="1:4" ht="13.5">
      <c r="A226" s="116" t="s">
        <v>75</v>
      </c>
      <c r="B226" s="125"/>
      <c r="C226" s="125"/>
      <c r="D226" s="95" t="str">
        <f t="shared" si="3"/>
        <v/>
      </c>
    </row>
    <row r="227" spans="1:4" ht="13.5">
      <c r="A227" s="116" t="s">
        <v>76</v>
      </c>
      <c r="B227" s="125"/>
      <c r="C227" s="125"/>
      <c r="D227" s="95" t="str">
        <f t="shared" si="3"/>
        <v/>
      </c>
    </row>
    <row r="228" spans="1:4" ht="13.5">
      <c r="A228" s="116" t="s">
        <v>77</v>
      </c>
      <c r="B228" s="124"/>
      <c r="C228" s="124"/>
      <c r="D228" s="95" t="str">
        <f t="shared" si="3"/>
        <v/>
      </c>
    </row>
    <row r="229" spans="1:4" ht="13.5">
      <c r="A229" s="116" t="s">
        <v>1309</v>
      </c>
      <c r="B229" s="124"/>
      <c r="C229" s="124"/>
      <c r="D229" s="95" t="str">
        <f t="shared" si="3"/>
        <v/>
      </c>
    </row>
    <row r="230" spans="1:4" ht="13.5">
      <c r="A230" s="116" t="s">
        <v>84</v>
      </c>
      <c r="B230" s="124"/>
      <c r="C230" s="124"/>
      <c r="D230" s="95" t="str">
        <f t="shared" si="3"/>
        <v/>
      </c>
    </row>
    <row r="231" spans="1:4" ht="13.5">
      <c r="A231" s="116" t="s">
        <v>1310</v>
      </c>
      <c r="B231" s="124"/>
      <c r="C231" s="124"/>
      <c r="D231" s="95" t="str">
        <f t="shared" si="3"/>
        <v/>
      </c>
    </row>
    <row r="232" spans="1:4" ht="13.5">
      <c r="A232" s="116" t="s">
        <v>1311</v>
      </c>
      <c r="B232" s="101">
        <f>SUM(B233:B246)</f>
        <v>2430</v>
      </c>
      <c r="C232" s="101">
        <f>SUM(C233:C246)</f>
        <v>2110</v>
      </c>
      <c r="D232" s="95">
        <f t="shared" si="3"/>
        <v>86.8</v>
      </c>
    </row>
    <row r="233" spans="1:4" ht="13.5">
      <c r="A233" s="116" t="s">
        <v>75</v>
      </c>
      <c r="B233" s="117">
        <v>2019</v>
      </c>
      <c r="C233" s="117">
        <v>1105</v>
      </c>
      <c r="D233" s="95">
        <f t="shared" si="3"/>
        <v>54.7</v>
      </c>
    </row>
    <row r="234" spans="1:4" ht="13.5">
      <c r="A234" s="116" t="s">
        <v>76</v>
      </c>
      <c r="B234" s="117">
        <v>116</v>
      </c>
      <c r="C234" s="117"/>
      <c r="D234" s="95">
        <f t="shared" si="3"/>
        <v>0</v>
      </c>
    </row>
    <row r="235" spans="1:4" ht="13.5">
      <c r="A235" s="116" t="s">
        <v>77</v>
      </c>
      <c r="B235" s="117"/>
      <c r="C235" s="117"/>
      <c r="D235" s="95" t="str">
        <f t="shared" si="3"/>
        <v/>
      </c>
    </row>
    <row r="236" spans="1:4" ht="13.5">
      <c r="A236" s="116" t="s">
        <v>1312</v>
      </c>
      <c r="B236" s="117">
        <v>15</v>
      </c>
      <c r="C236" s="117">
        <v>319</v>
      </c>
      <c r="D236" s="95">
        <f t="shared" si="3"/>
        <v>2126.6999999999998</v>
      </c>
    </row>
    <row r="237" spans="1:4" ht="13.5">
      <c r="A237" s="116" t="s">
        <v>1313</v>
      </c>
      <c r="B237" s="117">
        <v>138</v>
      </c>
      <c r="C237" s="117">
        <v>401</v>
      </c>
      <c r="D237" s="95">
        <f t="shared" si="3"/>
        <v>290.60000000000002</v>
      </c>
    </row>
    <row r="238" spans="1:4" ht="13.5">
      <c r="A238" s="116" t="s">
        <v>116</v>
      </c>
      <c r="B238" s="117"/>
      <c r="C238" s="117"/>
      <c r="D238" s="95" t="str">
        <f t="shared" si="3"/>
        <v/>
      </c>
    </row>
    <row r="239" spans="1:4" ht="13.5">
      <c r="A239" s="116" t="s">
        <v>1314</v>
      </c>
      <c r="B239" s="117"/>
      <c r="C239" s="117"/>
      <c r="D239" s="95" t="str">
        <f t="shared" si="3"/>
        <v/>
      </c>
    </row>
    <row r="240" spans="1:4" ht="13.5">
      <c r="A240" s="116" t="s">
        <v>1315</v>
      </c>
      <c r="B240" s="117"/>
      <c r="C240" s="117"/>
      <c r="D240" s="95" t="str">
        <f t="shared" si="3"/>
        <v/>
      </c>
    </row>
    <row r="241" spans="1:4" ht="13.5">
      <c r="A241" s="116" t="s">
        <v>1316</v>
      </c>
      <c r="B241" s="117"/>
      <c r="C241" s="117"/>
      <c r="D241" s="95" t="str">
        <f t="shared" si="3"/>
        <v/>
      </c>
    </row>
    <row r="242" spans="1:4" ht="13.5">
      <c r="A242" s="116" t="s">
        <v>1317</v>
      </c>
      <c r="B242" s="117"/>
      <c r="C242" s="117"/>
      <c r="D242" s="95" t="str">
        <f t="shared" si="3"/>
        <v/>
      </c>
    </row>
    <row r="243" spans="1:4" ht="13.5">
      <c r="A243" s="116" t="s">
        <v>1318</v>
      </c>
      <c r="B243" s="117"/>
      <c r="C243" s="117"/>
      <c r="D243" s="95" t="str">
        <f t="shared" si="3"/>
        <v/>
      </c>
    </row>
    <row r="244" spans="1:4" ht="13.5">
      <c r="A244" s="116" t="s">
        <v>1319</v>
      </c>
      <c r="B244" s="117"/>
      <c r="C244" s="117"/>
      <c r="D244" s="95" t="str">
        <f t="shared" si="3"/>
        <v/>
      </c>
    </row>
    <row r="245" spans="1:4" ht="13.5">
      <c r="A245" s="116" t="s">
        <v>84</v>
      </c>
      <c r="B245" s="117">
        <v>82</v>
      </c>
      <c r="C245" s="117">
        <v>285</v>
      </c>
      <c r="D245" s="95">
        <f t="shared" si="3"/>
        <v>347.6</v>
      </c>
    </row>
    <row r="246" spans="1:4" ht="13.5">
      <c r="A246" s="116" t="s">
        <v>1320</v>
      </c>
      <c r="B246" s="117">
        <v>60</v>
      </c>
      <c r="C246" s="117"/>
      <c r="D246" s="95">
        <f t="shared" si="3"/>
        <v>0</v>
      </c>
    </row>
    <row r="247" spans="1:4" ht="13.5">
      <c r="A247" s="116" t="s">
        <v>180</v>
      </c>
      <c r="B247" s="95">
        <f>SUM(B248:B249)</f>
        <v>178</v>
      </c>
      <c r="C247" s="95">
        <f>SUM(C248:C249)</f>
        <v>149</v>
      </c>
      <c r="D247" s="95">
        <f t="shared" si="3"/>
        <v>83.7</v>
      </c>
    </row>
    <row r="248" spans="1:4" ht="13.5">
      <c r="A248" s="118" t="s">
        <v>181</v>
      </c>
      <c r="B248" s="117">
        <v>43</v>
      </c>
      <c r="C248" s="117"/>
      <c r="D248" s="95">
        <f t="shared" si="3"/>
        <v>0</v>
      </c>
    </row>
    <row r="249" spans="1:4" ht="13.5">
      <c r="A249" s="118" t="s">
        <v>1321</v>
      </c>
      <c r="B249" s="117">
        <v>135</v>
      </c>
      <c r="C249" s="117">
        <v>149</v>
      </c>
      <c r="D249" s="95">
        <f t="shared" si="3"/>
        <v>110.4</v>
      </c>
    </row>
    <row r="250" spans="1:4" ht="13.5">
      <c r="A250" s="114" t="s">
        <v>182</v>
      </c>
      <c r="B250" s="127">
        <f>SUM(B251:B252)</f>
        <v>0</v>
      </c>
      <c r="C250" s="127">
        <f>SUM(C251:C252)</f>
        <v>0</v>
      </c>
      <c r="D250" s="95" t="str">
        <f t="shared" si="3"/>
        <v/>
      </c>
    </row>
    <row r="251" spans="1:4" ht="13.5">
      <c r="A251" s="116" t="s">
        <v>183</v>
      </c>
      <c r="B251" s="117"/>
      <c r="C251" s="117"/>
      <c r="D251" s="95" t="str">
        <f t="shared" si="3"/>
        <v/>
      </c>
    </row>
    <row r="252" spans="1:4" ht="13.5">
      <c r="A252" s="116" t="s">
        <v>184</v>
      </c>
      <c r="B252" s="117"/>
      <c r="C252" s="117"/>
      <c r="D252" s="95" t="str">
        <f t="shared" si="3"/>
        <v/>
      </c>
    </row>
    <row r="253" spans="1:4" ht="13.5">
      <c r="A253" s="114" t="s">
        <v>185</v>
      </c>
      <c r="B253" s="127">
        <f>SUM(B254,B264)</f>
        <v>350</v>
      </c>
      <c r="C253" s="127">
        <f>SUM(C254,C264)</f>
        <v>333</v>
      </c>
      <c r="D253" s="95">
        <f t="shared" si="3"/>
        <v>95.1</v>
      </c>
    </row>
    <row r="254" spans="1:4" ht="13.5">
      <c r="A254" s="118" t="s">
        <v>186</v>
      </c>
      <c r="B254" s="95">
        <f>SUM(B255:B263)</f>
        <v>350</v>
      </c>
      <c r="C254" s="95">
        <f>SUM(C255:C263)</f>
        <v>333</v>
      </c>
      <c r="D254" s="95">
        <f t="shared" si="3"/>
        <v>95.1</v>
      </c>
    </row>
    <row r="255" spans="1:4" ht="13.5">
      <c r="A255" s="118" t="s">
        <v>187</v>
      </c>
      <c r="B255" s="117"/>
      <c r="C255" s="117"/>
      <c r="D255" s="95" t="str">
        <f t="shared" si="3"/>
        <v/>
      </c>
    </row>
    <row r="256" spans="1:4" ht="13.5">
      <c r="A256" s="116" t="s">
        <v>188</v>
      </c>
      <c r="B256" s="117"/>
      <c r="C256" s="117"/>
      <c r="D256" s="95" t="str">
        <f t="shared" si="3"/>
        <v/>
      </c>
    </row>
    <row r="257" spans="1:4" ht="13.5">
      <c r="A257" s="116" t="s">
        <v>189</v>
      </c>
      <c r="B257" s="117"/>
      <c r="C257" s="117">
        <v>8</v>
      </c>
      <c r="D257" s="95" t="str">
        <f t="shared" si="3"/>
        <v/>
      </c>
    </row>
    <row r="258" spans="1:4" ht="13.5">
      <c r="A258" s="116" t="s">
        <v>190</v>
      </c>
      <c r="B258" s="117"/>
      <c r="C258" s="117"/>
      <c r="D258" s="95" t="str">
        <f t="shared" si="3"/>
        <v/>
      </c>
    </row>
    <row r="259" spans="1:4" ht="13.5">
      <c r="A259" s="118" t="s">
        <v>191</v>
      </c>
      <c r="B259" s="117"/>
      <c r="C259" s="117"/>
      <c r="D259" s="95" t="str">
        <f t="shared" si="3"/>
        <v/>
      </c>
    </row>
    <row r="260" spans="1:4" ht="13.5">
      <c r="A260" s="118" t="s">
        <v>192</v>
      </c>
      <c r="B260" s="117"/>
      <c r="C260" s="117"/>
      <c r="D260" s="95" t="str">
        <f t="shared" si="3"/>
        <v/>
      </c>
    </row>
    <row r="261" spans="1:4" ht="13.5">
      <c r="A261" s="118" t="s">
        <v>193</v>
      </c>
      <c r="B261" s="117">
        <v>259</v>
      </c>
      <c r="C261" s="117">
        <v>325</v>
      </c>
      <c r="D261" s="95">
        <f t="shared" ref="D261:D324" si="4">IF(B261=0,"",ROUND(C261/B261*100,1))</f>
        <v>125.5</v>
      </c>
    </row>
    <row r="262" spans="1:4" ht="13.5">
      <c r="A262" s="118" t="s">
        <v>1322</v>
      </c>
      <c r="B262" s="117"/>
      <c r="C262" s="117"/>
      <c r="D262" s="95" t="str">
        <f t="shared" si="4"/>
        <v/>
      </c>
    </row>
    <row r="263" spans="1:4" ht="13.5">
      <c r="A263" s="118" t="s">
        <v>194</v>
      </c>
      <c r="B263" s="117">
        <v>91</v>
      </c>
      <c r="C263" s="117"/>
      <c r="D263" s="95">
        <f t="shared" si="4"/>
        <v>0</v>
      </c>
    </row>
    <row r="264" spans="1:4" ht="13.5">
      <c r="A264" s="118" t="s">
        <v>195</v>
      </c>
      <c r="B264" s="117"/>
      <c r="C264" s="117"/>
      <c r="D264" s="95" t="str">
        <f t="shared" si="4"/>
        <v/>
      </c>
    </row>
    <row r="265" spans="1:4" ht="13.5">
      <c r="A265" s="114" t="s">
        <v>196</v>
      </c>
      <c r="B265" s="127">
        <f>SUM(B266,B269,B280,B287,B295,B304,B320,B330,B340,B348,B354)</f>
        <v>14130</v>
      </c>
      <c r="C265" s="127">
        <f>SUM(C266,C269,C280,C287,C295,C304,C320,C330,C340,C348,C354)</f>
        <v>13595</v>
      </c>
      <c r="D265" s="95">
        <f t="shared" si="4"/>
        <v>96.2</v>
      </c>
    </row>
    <row r="266" spans="1:4" ht="13.5">
      <c r="A266" s="116" t="s">
        <v>1323</v>
      </c>
      <c r="B266" s="95">
        <f>SUM(B267:B268)</f>
        <v>15</v>
      </c>
      <c r="C266" s="95">
        <f>SUM(C267:C268)</f>
        <v>30</v>
      </c>
      <c r="D266" s="95">
        <f t="shared" si="4"/>
        <v>200</v>
      </c>
    </row>
    <row r="267" spans="1:4" ht="13.5">
      <c r="A267" s="116" t="s">
        <v>1324</v>
      </c>
      <c r="B267" s="117"/>
      <c r="C267" s="117"/>
      <c r="D267" s="95" t="str">
        <f t="shared" si="4"/>
        <v/>
      </c>
    </row>
    <row r="268" spans="1:4" ht="13.5">
      <c r="A268" s="118" t="s">
        <v>1325</v>
      </c>
      <c r="B268" s="117">
        <v>15</v>
      </c>
      <c r="C268" s="117">
        <v>30</v>
      </c>
      <c r="D268" s="95">
        <f t="shared" si="4"/>
        <v>200</v>
      </c>
    </row>
    <row r="269" spans="1:4" ht="13.5">
      <c r="A269" s="118" t="s">
        <v>197</v>
      </c>
      <c r="B269" s="95">
        <f>SUM(B270:B279)</f>
        <v>8153</v>
      </c>
      <c r="C269" s="95">
        <f>SUM(C270:C279)</f>
        <v>9835</v>
      </c>
      <c r="D269" s="95">
        <f t="shared" si="4"/>
        <v>120.6</v>
      </c>
    </row>
    <row r="270" spans="1:4" ht="13.5">
      <c r="A270" s="118" t="s">
        <v>75</v>
      </c>
      <c r="B270" s="117">
        <v>4805</v>
      </c>
      <c r="C270" s="117">
        <v>8590</v>
      </c>
      <c r="D270" s="95">
        <f t="shared" si="4"/>
        <v>178.8</v>
      </c>
    </row>
    <row r="271" spans="1:4" ht="13.5">
      <c r="A271" s="118" t="s">
        <v>76</v>
      </c>
      <c r="B271" s="117">
        <v>18</v>
      </c>
      <c r="C271" s="117"/>
      <c r="D271" s="95">
        <f t="shared" si="4"/>
        <v>0</v>
      </c>
    </row>
    <row r="272" spans="1:4" ht="13.5">
      <c r="A272" s="118" t="s">
        <v>77</v>
      </c>
      <c r="B272" s="117"/>
      <c r="C272" s="117"/>
      <c r="D272" s="95" t="str">
        <f t="shared" si="4"/>
        <v/>
      </c>
    </row>
    <row r="273" spans="1:4" ht="13.5">
      <c r="A273" s="118" t="s">
        <v>116</v>
      </c>
      <c r="B273" s="117">
        <v>574</v>
      </c>
      <c r="C273" s="117"/>
      <c r="D273" s="95">
        <f t="shared" si="4"/>
        <v>0</v>
      </c>
    </row>
    <row r="274" spans="1:4" ht="13.5">
      <c r="A274" s="118" t="s">
        <v>1326</v>
      </c>
      <c r="B274" s="117">
        <v>103</v>
      </c>
      <c r="C274" s="117"/>
      <c r="D274" s="95">
        <f t="shared" si="4"/>
        <v>0</v>
      </c>
    </row>
    <row r="275" spans="1:4" ht="13.5">
      <c r="A275" s="118" t="s">
        <v>1327</v>
      </c>
      <c r="B275" s="117">
        <v>294</v>
      </c>
      <c r="C275" s="117">
        <v>226</v>
      </c>
      <c r="D275" s="95">
        <f t="shared" si="4"/>
        <v>76.900000000000006</v>
      </c>
    </row>
    <row r="276" spans="1:4" ht="13.5">
      <c r="A276" s="118" t="s">
        <v>1328</v>
      </c>
      <c r="B276" s="117"/>
      <c r="C276" s="117"/>
      <c r="D276" s="95" t="str">
        <f t="shared" si="4"/>
        <v/>
      </c>
    </row>
    <row r="277" spans="1:4" ht="13.5">
      <c r="A277" s="118" t="s">
        <v>1329</v>
      </c>
      <c r="B277" s="117"/>
      <c r="C277" s="117"/>
      <c r="D277" s="95" t="str">
        <f t="shared" si="4"/>
        <v/>
      </c>
    </row>
    <row r="278" spans="1:4" ht="13.5">
      <c r="A278" s="118" t="s">
        <v>84</v>
      </c>
      <c r="B278" s="117">
        <v>198</v>
      </c>
      <c r="C278" s="117"/>
      <c r="D278" s="95">
        <f t="shared" si="4"/>
        <v>0</v>
      </c>
    </row>
    <row r="279" spans="1:4" ht="13.5">
      <c r="A279" s="118" t="s">
        <v>1330</v>
      </c>
      <c r="B279" s="117">
        <v>2161</v>
      </c>
      <c r="C279" s="117">
        <v>1019</v>
      </c>
      <c r="D279" s="95">
        <f t="shared" si="4"/>
        <v>47.2</v>
      </c>
    </row>
    <row r="280" spans="1:4" ht="13.5">
      <c r="A280" s="116" t="s">
        <v>198</v>
      </c>
      <c r="B280" s="95">
        <f>SUM(B281:B286)</f>
        <v>0</v>
      </c>
      <c r="C280" s="95">
        <f>SUM(C281:C286)</f>
        <v>0</v>
      </c>
      <c r="D280" s="95" t="str">
        <f t="shared" si="4"/>
        <v/>
      </c>
    </row>
    <row r="281" spans="1:4" ht="13.5">
      <c r="A281" s="116" t="s">
        <v>75</v>
      </c>
      <c r="B281" s="117"/>
      <c r="C281" s="117"/>
      <c r="D281" s="95" t="str">
        <f t="shared" si="4"/>
        <v/>
      </c>
    </row>
    <row r="282" spans="1:4" ht="13.5">
      <c r="A282" s="116" t="s">
        <v>76</v>
      </c>
      <c r="B282" s="117"/>
      <c r="C282" s="117"/>
      <c r="D282" s="95" t="str">
        <f t="shared" si="4"/>
        <v/>
      </c>
    </row>
    <row r="283" spans="1:4" ht="13.5">
      <c r="A283" s="118" t="s">
        <v>77</v>
      </c>
      <c r="B283" s="117"/>
      <c r="C283" s="117"/>
      <c r="D283" s="95" t="str">
        <f t="shared" si="4"/>
        <v/>
      </c>
    </row>
    <row r="284" spans="1:4" ht="13.5">
      <c r="A284" s="118" t="s">
        <v>199</v>
      </c>
      <c r="B284" s="117"/>
      <c r="C284" s="117"/>
      <c r="D284" s="95" t="str">
        <f t="shared" si="4"/>
        <v/>
      </c>
    </row>
    <row r="285" spans="1:4" ht="13.5">
      <c r="A285" s="118" t="s">
        <v>84</v>
      </c>
      <c r="B285" s="117"/>
      <c r="C285" s="117"/>
      <c r="D285" s="95" t="str">
        <f t="shared" si="4"/>
        <v/>
      </c>
    </row>
    <row r="286" spans="1:4" ht="13.5">
      <c r="A286" s="114" t="s">
        <v>200</v>
      </c>
      <c r="B286" s="117"/>
      <c r="C286" s="117"/>
      <c r="D286" s="95" t="str">
        <f t="shared" si="4"/>
        <v/>
      </c>
    </row>
    <row r="287" spans="1:4" ht="13.5">
      <c r="A287" s="119" t="s">
        <v>201</v>
      </c>
      <c r="B287" s="95">
        <f>SUM(B288:B294)</f>
        <v>3082</v>
      </c>
      <c r="C287" s="95">
        <f>SUM(C288:C294)</f>
        <v>1277</v>
      </c>
      <c r="D287" s="95">
        <f t="shared" si="4"/>
        <v>41.4</v>
      </c>
    </row>
    <row r="288" spans="1:4" ht="13.5">
      <c r="A288" s="116" t="s">
        <v>75</v>
      </c>
      <c r="B288" s="117">
        <v>2846</v>
      </c>
      <c r="C288" s="117">
        <v>1277</v>
      </c>
      <c r="D288" s="95">
        <f t="shared" si="4"/>
        <v>44.9</v>
      </c>
    </row>
    <row r="289" spans="1:4" ht="13.5">
      <c r="A289" s="116" t="s">
        <v>76</v>
      </c>
      <c r="B289" s="117"/>
      <c r="C289" s="117"/>
      <c r="D289" s="95" t="str">
        <f t="shared" si="4"/>
        <v/>
      </c>
    </row>
    <row r="290" spans="1:4" ht="13.5">
      <c r="A290" s="118" t="s">
        <v>77</v>
      </c>
      <c r="B290" s="117"/>
      <c r="C290" s="117"/>
      <c r="D290" s="95" t="str">
        <f t="shared" si="4"/>
        <v/>
      </c>
    </row>
    <row r="291" spans="1:4" ht="13.5">
      <c r="A291" s="118" t="s">
        <v>202</v>
      </c>
      <c r="B291" s="117"/>
      <c r="C291" s="117"/>
      <c r="D291" s="95" t="str">
        <f t="shared" si="4"/>
        <v/>
      </c>
    </row>
    <row r="292" spans="1:4" ht="13.5">
      <c r="A292" s="118" t="s">
        <v>1331</v>
      </c>
      <c r="B292" s="117"/>
      <c r="C292" s="117"/>
      <c r="D292" s="95" t="str">
        <f t="shared" si="4"/>
        <v/>
      </c>
    </row>
    <row r="293" spans="1:4" ht="13.5">
      <c r="A293" s="118" t="s">
        <v>84</v>
      </c>
      <c r="B293" s="117"/>
      <c r="C293" s="117"/>
      <c r="D293" s="95" t="str">
        <f t="shared" si="4"/>
        <v/>
      </c>
    </row>
    <row r="294" spans="1:4" ht="13.5">
      <c r="A294" s="118" t="s">
        <v>203</v>
      </c>
      <c r="B294" s="117">
        <v>236</v>
      </c>
      <c r="C294" s="117"/>
      <c r="D294" s="95">
        <f t="shared" si="4"/>
        <v>0</v>
      </c>
    </row>
    <row r="295" spans="1:4" ht="13.5">
      <c r="A295" s="114" t="s">
        <v>204</v>
      </c>
      <c r="B295" s="95">
        <f>SUM(B296:B303)</f>
        <v>1981</v>
      </c>
      <c r="C295" s="95">
        <f>SUM(C296:C303)</f>
        <v>1761</v>
      </c>
      <c r="D295" s="95">
        <f t="shared" si="4"/>
        <v>88.9</v>
      </c>
    </row>
    <row r="296" spans="1:4" ht="13.5">
      <c r="A296" s="116" t="s">
        <v>75</v>
      </c>
      <c r="B296" s="117">
        <v>1607</v>
      </c>
      <c r="C296" s="117">
        <v>1761</v>
      </c>
      <c r="D296" s="95">
        <f t="shared" si="4"/>
        <v>109.6</v>
      </c>
    </row>
    <row r="297" spans="1:4" ht="13.5">
      <c r="A297" s="116" t="s">
        <v>76</v>
      </c>
      <c r="B297" s="117"/>
      <c r="C297" s="117"/>
      <c r="D297" s="95" t="str">
        <f t="shared" si="4"/>
        <v/>
      </c>
    </row>
    <row r="298" spans="1:4" ht="13.5">
      <c r="A298" s="116" t="s">
        <v>77</v>
      </c>
      <c r="B298" s="117"/>
      <c r="C298" s="117"/>
      <c r="D298" s="95" t="str">
        <f t="shared" si="4"/>
        <v/>
      </c>
    </row>
    <row r="299" spans="1:4" ht="13.5">
      <c r="A299" s="118" t="s">
        <v>205</v>
      </c>
      <c r="B299" s="117"/>
      <c r="C299" s="117"/>
      <c r="D299" s="95" t="str">
        <f t="shared" si="4"/>
        <v/>
      </c>
    </row>
    <row r="300" spans="1:4" ht="13.5">
      <c r="A300" s="118" t="s">
        <v>206</v>
      </c>
      <c r="B300" s="117"/>
      <c r="C300" s="117"/>
      <c r="D300" s="95" t="str">
        <f t="shared" si="4"/>
        <v/>
      </c>
    </row>
    <row r="301" spans="1:4" ht="13.5">
      <c r="A301" s="118" t="s">
        <v>207</v>
      </c>
      <c r="B301" s="117"/>
      <c r="C301" s="117"/>
      <c r="D301" s="95" t="str">
        <f t="shared" si="4"/>
        <v/>
      </c>
    </row>
    <row r="302" spans="1:4" ht="13.5">
      <c r="A302" s="116" t="s">
        <v>84</v>
      </c>
      <c r="B302" s="117"/>
      <c r="C302" s="117"/>
      <c r="D302" s="95" t="str">
        <f t="shared" si="4"/>
        <v/>
      </c>
    </row>
    <row r="303" spans="1:4" ht="13.5">
      <c r="A303" s="116" t="s">
        <v>208</v>
      </c>
      <c r="B303" s="117">
        <v>374</v>
      </c>
      <c r="C303" s="117"/>
      <c r="D303" s="95">
        <f t="shared" si="4"/>
        <v>0</v>
      </c>
    </row>
    <row r="304" spans="1:4" ht="13.5">
      <c r="A304" s="116" t="s">
        <v>209</v>
      </c>
      <c r="B304" s="95">
        <f>SUM(B305:B319)</f>
        <v>899</v>
      </c>
      <c r="C304" s="95">
        <f>SUM(C305:C319)</f>
        <v>685</v>
      </c>
      <c r="D304" s="95">
        <f t="shared" si="4"/>
        <v>76.2</v>
      </c>
    </row>
    <row r="305" spans="1:4" ht="13.5">
      <c r="A305" s="118" t="s">
        <v>75</v>
      </c>
      <c r="B305" s="117">
        <v>413</v>
      </c>
      <c r="C305" s="117">
        <v>393</v>
      </c>
      <c r="D305" s="95">
        <f t="shared" si="4"/>
        <v>95.2</v>
      </c>
    </row>
    <row r="306" spans="1:4" ht="13.5">
      <c r="A306" s="118" t="s">
        <v>76</v>
      </c>
      <c r="B306" s="117"/>
      <c r="C306" s="117"/>
      <c r="D306" s="95" t="str">
        <f t="shared" si="4"/>
        <v/>
      </c>
    </row>
    <row r="307" spans="1:4" ht="13.5">
      <c r="A307" s="118" t="s">
        <v>77</v>
      </c>
      <c r="B307" s="117"/>
      <c r="C307" s="117"/>
      <c r="D307" s="95" t="str">
        <f t="shared" si="4"/>
        <v/>
      </c>
    </row>
    <row r="308" spans="1:4" ht="13.5">
      <c r="A308" s="114" t="s">
        <v>210</v>
      </c>
      <c r="B308" s="117">
        <v>220</v>
      </c>
      <c r="C308" s="117">
        <v>220</v>
      </c>
      <c r="D308" s="95">
        <f t="shared" si="4"/>
        <v>100</v>
      </c>
    </row>
    <row r="309" spans="1:4" ht="13.5">
      <c r="A309" s="116" t="s">
        <v>211</v>
      </c>
      <c r="B309" s="117"/>
      <c r="C309" s="117"/>
      <c r="D309" s="95" t="str">
        <f t="shared" si="4"/>
        <v/>
      </c>
    </row>
    <row r="310" spans="1:4" ht="13.5">
      <c r="A310" s="116" t="s">
        <v>212</v>
      </c>
      <c r="B310" s="117">
        <v>9</v>
      </c>
      <c r="C310" s="117"/>
      <c r="D310" s="95">
        <f t="shared" si="4"/>
        <v>0</v>
      </c>
    </row>
    <row r="311" spans="1:4" ht="13.5">
      <c r="A311" s="119" t="s">
        <v>213</v>
      </c>
      <c r="B311" s="117">
        <v>74</v>
      </c>
      <c r="C311" s="117">
        <v>5</v>
      </c>
      <c r="D311" s="95">
        <f t="shared" si="4"/>
        <v>6.8</v>
      </c>
    </row>
    <row r="312" spans="1:4" ht="13.5">
      <c r="A312" s="118" t="s">
        <v>1332</v>
      </c>
      <c r="B312" s="117"/>
      <c r="C312" s="117"/>
      <c r="D312" s="95" t="str">
        <f t="shared" si="4"/>
        <v/>
      </c>
    </row>
    <row r="313" spans="1:4" ht="13.5">
      <c r="A313" s="118" t="s">
        <v>214</v>
      </c>
      <c r="B313" s="117"/>
      <c r="C313" s="117"/>
      <c r="D313" s="95" t="str">
        <f t="shared" si="4"/>
        <v/>
      </c>
    </row>
    <row r="314" spans="1:4" ht="13.5">
      <c r="A314" s="118" t="s">
        <v>215</v>
      </c>
      <c r="B314" s="117">
        <v>10</v>
      </c>
      <c r="C314" s="117">
        <v>10</v>
      </c>
      <c r="D314" s="95">
        <f t="shared" si="4"/>
        <v>100</v>
      </c>
    </row>
    <row r="315" spans="1:4" ht="13.5">
      <c r="A315" s="118" t="s">
        <v>216</v>
      </c>
      <c r="B315" s="117"/>
      <c r="C315" s="117"/>
      <c r="D315" s="95" t="str">
        <f t="shared" si="4"/>
        <v/>
      </c>
    </row>
    <row r="316" spans="1:4" ht="13.5">
      <c r="A316" s="118" t="s">
        <v>1333</v>
      </c>
      <c r="B316" s="117"/>
      <c r="C316" s="117"/>
      <c r="D316" s="95" t="str">
        <f t="shared" si="4"/>
        <v/>
      </c>
    </row>
    <row r="317" spans="1:4" ht="13.5">
      <c r="A317" s="118" t="s">
        <v>116</v>
      </c>
      <c r="B317" s="117"/>
      <c r="C317" s="117"/>
      <c r="D317" s="95" t="str">
        <f t="shared" si="4"/>
        <v/>
      </c>
    </row>
    <row r="318" spans="1:4" ht="13.5">
      <c r="A318" s="118" t="s">
        <v>84</v>
      </c>
      <c r="B318" s="117"/>
      <c r="C318" s="117"/>
      <c r="D318" s="95" t="str">
        <f t="shared" si="4"/>
        <v/>
      </c>
    </row>
    <row r="319" spans="1:4" ht="13.5">
      <c r="A319" s="116" t="s">
        <v>217</v>
      </c>
      <c r="B319" s="117">
        <v>173</v>
      </c>
      <c r="C319" s="117">
        <v>57</v>
      </c>
      <c r="D319" s="95">
        <f t="shared" si="4"/>
        <v>32.9</v>
      </c>
    </row>
    <row r="320" spans="1:4" ht="13.5">
      <c r="A320" s="119" t="s">
        <v>218</v>
      </c>
      <c r="B320" s="95">
        <f>SUM(B321:B329)</f>
        <v>0</v>
      </c>
      <c r="C320" s="95">
        <f>SUM(C321:C329)</f>
        <v>0</v>
      </c>
      <c r="D320" s="95" t="str">
        <f t="shared" si="4"/>
        <v/>
      </c>
    </row>
    <row r="321" spans="1:4" ht="13.5">
      <c r="A321" s="116" t="s">
        <v>75</v>
      </c>
      <c r="B321" s="117"/>
      <c r="C321" s="117"/>
      <c r="D321" s="95" t="str">
        <f t="shared" si="4"/>
        <v/>
      </c>
    </row>
    <row r="322" spans="1:4" ht="13.5">
      <c r="A322" s="118" t="s">
        <v>76</v>
      </c>
      <c r="B322" s="117"/>
      <c r="C322" s="117"/>
      <c r="D322" s="95" t="str">
        <f t="shared" si="4"/>
        <v/>
      </c>
    </row>
    <row r="323" spans="1:4" ht="13.5">
      <c r="A323" s="118" t="s">
        <v>77</v>
      </c>
      <c r="B323" s="117"/>
      <c r="C323" s="117"/>
      <c r="D323" s="95" t="str">
        <f t="shared" si="4"/>
        <v/>
      </c>
    </row>
    <row r="324" spans="1:4" ht="13.5">
      <c r="A324" s="118" t="s">
        <v>219</v>
      </c>
      <c r="B324" s="117"/>
      <c r="C324" s="117"/>
      <c r="D324" s="95" t="str">
        <f t="shared" si="4"/>
        <v/>
      </c>
    </row>
    <row r="325" spans="1:4" ht="13.5">
      <c r="A325" s="114" t="s">
        <v>220</v>
      </c>
      <c r="B325" s="117"/>
      <c r="C325" s="117"/>
      <c r="D325" s="95" t="str">
        <f t="shared" ref="D325:D388" si="5">IF(B325=0,"",ROUND(C325/B325*100,1))</f>
        <v/>
      </c>
    </row>
    <row r="326" spans="1:4" ht="13.5">
      <c r="A326" s="116" t="s">
        <v>221</v>
      </c>
      <c r="B326" s="117"/>
      <c r="C326" s="117"/>
      <c r="D326" s="95" t="str">
        <f t="shared" si="5"/>
        <v/>
      </c>
    </row>
    <row r="327" spans="1:4" ht="13.5">
      <c r="A327" s="116" t="s">
        <v>116</v>
      </c>
      <c r="B327" s="117"/>
      <c r="C327" s="117"/>
      <c r="D327" s="95" t="str">
        <f t="shared" si="5"/>
        <v/>
      </c>
    </row>
    <row r="328" spans="1:4" ht="13.5">
      <c r="A328" s="116" t="s">
        <v>84</v>
      </c>
      <c r="B328" s="117"/>
      <c r="C328" s="117"/>
      <c r="D328" s="95" t="str">
        <f t="shared" si="5"/>
        <v/>
      </c>
    </row>
    <row r="329" spans="1:4" ht="13.5">
      <c r="A329" s="116" t="s">
        <v>222</v>
      </c>
      <c r="B329" s="117"/>
      <c r="C329" s="117"/>
      <c r="D329" s="95" t="str">
        <f t="shared" si="5"/>
        <v/>
      </c>
    </row>
    <row r="330" spans="1:4" ht="13.5">
      <c r="A330" s="118" t="s">
        <v>223</v>
      </c>
      <c r="B330" s="95">
        <f>SUM(B331:B339)</f>
        <v>0</v>
      </c>
      <c r="C330" s="95">
        <f>SUM(C331:C339)</f>
        <v>0</v>
      </c>
      <c r="D330" s="95" t="str">
        <f t="shared" si="5"/>
        <v/>
      </c>
    </row>
    <row r="331" spans="1:4" ht="13.5">
      <c r="A331" s="118" t="s">
        <v>75</v>
      </c>
      <c r="B331" s="117"/>
      <c r="C331" s="117"/>
      <c r="D331" s="95" t="str">
        <f t="shared" si="5"/>
        <v/>
      </c>
    </row>
    <row r="332" spans="1:4" ht="13.5">
      <c r="A332" s="118" t="s">
        <v>76</v>
      </c>
      <c r="B332" s="117"/>
      <c r="C332" s="117"/>
      <c r="D332" s="95" t="str">
        <f t="shared" si="5"/>
        <v/>
      </c>
    </row>
    <row r="333" spans="1:4" ht="13.5">
      <c r="A333" s="116" t="s">
        <v>77</v>
      </c>
      <c r="B333" s="117"/>
      <c r="C333" s="117"/>
      <c r="D333" s="95" t="str">
        <f t="shared" si="5"/>
        <v/>
      </c>
    </row>
    <row r="334" spans="1:4" ht="13.5">
      <c r="A334" s="116" t="s">
        <v>224</v>
      </c>
      <c r="B334" s="117"/>
      <c r="C334" s="117"/>
      <c r="D334" s="95" t="str">
        <f t="shared" si="5"/>
        <v/>
      </c>
    </row>
    <row r="335" spans="1:4" ht="13.5">
      <c r="A335" s="116" t="s">
        <v>225</v>
      </c>
      <c r="B335" s="117"/>
      <c r="C335" s="117"/>
      <c r="D335" s="95" t="str">
        <f t="shared" si="5"/>
        <v/>
      </c>
    </row>
    <row r="336" spans="1:4" ht="13.5">
      <c r="A336" s="118" t="s">
        <v>226</v>
      </c>
      <c r="B336" s="117"/>
      <c r="C336" s="117"/>
      <c r="D336" s="95" t="str">
        <f t="shared" si="5"/>
        <v/>
      </c>
    </row>
    <row r="337" spans="1:4" ht="13.5">
      <c r="A337" s="118" t="s">
        <v>116</v>
      </c>
      <c r="B337" s="117"/>
      <c r="C337" s="117"/>
      <c r="D337" s="95" t="str">
        <f t="shared" si="5"/>
        <v/>
      </c>
    </row>
    <row r="338" spans="1:4" ht="13.5">
      <c r="A338" s="118" t="s">
        <v>84</v>
      </c>
      <c r="B338" s="117"/>
      <c r="C338" s="117"/>
      <c r="D338" s="95" t="str">
        <f t="shared" si="5"/>
        <v/>
      </c>
    </row>
    <row r="339" spans="1:4" ht="13.5">
      <c r="A339" s="118" t="s">
        <v>227</v>
      </c>
      <c r="B339" s="117"/>
      <c r="C339" s="117"/>
      <c r="D339" s="95" t="str">
        <f t="shared" si="5"/>
        <v/>
      </c>
    </row>
    <row r="340" spans="1:4" ht="13.5">
      <c r="A340" s="114" t="s">
        <v>228</v>
      </c>
      <c r="B340" s="95">
        <f>SUM(B341:B347)</f>
        <v>0</v>
      </c>
      <c r="C340" s="95">
        <f>SUM(C341:C347)</f>
        <v>0</v>
      </c>
      <c r="D340" s="95" t="str">
        <f t="shared" si="5"/>
        <v/>
      </c>
    </row>
    <row r="341" spans="1:4" ht="13.5">
      <c r="A341" s="116" t="s">
        <v>75</v>
      </c>
      <c r="B341" s="117"/>
      <c r="C341" s="117"/>
      <c r="D341" s="95" t="str">
        <f t="shared" si="5"/>
        <v/>
      </c>
    </row>
    <row r="342" spans="1:4" ht="13.5">
      <c r="A342" s="116" t="s">
        <v>76</v>
      </c>
      <c r="B342" s="117"/>
      <c r="C342" s="117"/>
      <c r="D342" s="95" t="str">
        <f t="shared" si="5"/>
        <v/>
      </c>
    </row>
    <row r="343" spans="1:4" ht="13.5">
      <c r="A343" s="119" t="s">
        <v>77</v>
      </c>
      <c r="B343" s="117"/>
      <c r="C343" s="117"/>
      <c r="D343" s="95" t="str">
        <f t="shared" si="5"/>
        <v/>
      </c>
    </row>
    <row r="344" spans="1:4" ht="13.5">
      <c r="A344" s="120" t="s">
        <v>229</v>
      </c>
      <c r="B344" s="117"/>
      <c r="C344" s="117"/>
      <c r="D344" s="95" t="str">
        <f t="shared" si="5"/>
        <v/>
      </c>
    </row>
    <row r="345" spans="1:4" ht="13.5">
      <c r="A345" s="118" t="s">
        <v>230</v>
      </c>
      <c r="B345" s="117"/>
      <c r="C345" s="117"/>
      <c r="D345" s="95" t="str">
        <f t="shared" si="5"/>
        <v/>
      </c>
    </row>
    <row r="346" spans="1:4" ht="13.5">
      <c r="A346" s="118" t="s">
        <v>84</v>
      </c>
      <c r="B346" s="117"/>
      <c r="C346" s="117"/>
      <c r="D346" s="95" t="str">
        <f t="shared" si="5"/>
        <v/>
      </c>
    </row>
    <row r="347" spans="1:4" ht="13.5">
      <c r="A347" s="116" t="s">
        <v>231</v>
      </c>
      <c r="B347" s="117"/>
      <c r="C347" s="117"/>
      <c r="D347" s="95" t="str">
        <f t="shared" si="5"/>
        <v/>
      </c>
    </row>
    <row r="348" spans="1:4" ht="13.5">
      <c r="A348" s="116" t="s">
        <v>232</v>
      </c>
      <c r="B348" s="95">
        <f>SUM(B349:B353)</f>
        <v>0</v>
      </c>
      <c r="C348" s="95">
        <f>SUM(C349:C353)</f>
        <v>0</v>
      </c>
      <c r="D348" s="95" t="str">
        <f t="shared" si="5"/>
        <v/>
      </c>
    </row>
    <row r="349" spans="1:4" ht="13.5">
      <c r="A349" s="116" t="s">
        <v>75</v>
      </c>
      <c r="B349" s="117"/>
      <c r="C349" s="117"/>
      <c r="D349" s="95" t="str">
        <f t="shared" si="5"/>
        <v/>
      </c>
    </row>
    <row r="350" spans="1:4" ht="13.5">
      <c r="A350" s="118" t="s">
        <v>76</v>
      </c>
      <c r="B350" s="117"/>
      <c r="C350" s="117"/>
      <c r="D350" s="95" t="str">
        <f t="shared" si="5"/>
        <v/>
      </c>
    </row>
    <row r="351" spans="1:4" ht="13.5">
      <c r="A351" s="116" t="s">
        <v>116</v>
      </c>
      <c r="B351" s="117"/>
      <c r="C351" s="117"/>
      <c r="D351" s="95" t="str">
        <f t="shared" si="5"/>
        <v/>
      </c>
    </row>
    <row r="352" spans="1:4" ht="13.5">
      <c r="A352" s="118" t="s">
        <v>1334</v>
      </c>
      <c r="B352" s="117"/>
      <c r="C352" s="117"/>
      <c r="D352" s="95" t="str">
        <f t="shared" si="5"/>
        <v/>
      </c>
    </row>
    <row r="353" spans="1:4" ht="13.5">
      <c r="A353" s="116" t="s">
        <v>233</v>
      </c>
      <c r="B353" s="117"/>
      <c r="C353" s="117"/>
      <c r="D353" s="95" t="str">
        <f t="shared" si="5"/>
        <v/>
      </c>
    </row>
    <row r="354" spans="1:4" ht="13.5">
      <c r="A354" s="116" t="s">
        <v>1335</v>
      </c>
      <c r="B354" s="95">
        <f>SUM(B355)</f>
        <v>0</v>
      </c>
      <c r="C354" s="95">
        <f>SUM(C355)</f>
        <v>7</v>
      </c>
      <c r="D354" s="95" t="str">
        <f t="shared" si="5"/>
        <v/>
      </c>
    </row>
    <row r="355" spans="1:4" ht="13.5">
      <c r="A355" s="116" t="s">
        <v>1336</v>
      </c>
      <c r="B355" s="117"/>
      <c r="C355" s="117">
        <v>7</v>
      </c>
      <c r="D355" s="95" t="str">
        <f t="shared" si="5"/>
        <v/>
      </c>
    </row>
    <row r="356" spans="1:4" ht="13.5">
      <c r="A356" s="114" t="s">
        <v>234</v>
      </c>
      <c r="B356" s="127">
        <f>SUM(B357,B362,B371,B377,B383,B387,B391,B395,B401,B408)</f>
        <v>52106</v>
      </c>
      <c r="C356" s="127">
        <f>SUM(C357,C362,C371,C377,C383,C387,C391,C395,C401,C408)</f>
        <v>48584</v>
      </c>
      <c r="D356" s="95">
        <f t="shared" si="5"/>
        <v>93.2</v>
      </c>
    </row>
    <row r="357" spans="1:4" ht="13.5">
      <c r="A357" s="118" t="s">
        <v>235</v>
      </c>
      <c r="B357" s="95">
        <f>SUM(B358:B361)</f>
        <v>2298</v>
      </c>
      <c r="C357" s="95">
        <f>SUM(C358:C361)</f>
        <v>934</v>
      </c>
      <c r="D357" s="95">
        <f t="shared" si="5"/>
        <v>40.6</v>
      </c>
    </row>
    <row r="358" spans="1:4" ht="13.5">
      <c r="A358" s="116" t="s">
        <v>75</v>
      </c>
      <c r="B358" s="117">
        <v>637</v>
      </c>
      <c r="C358" s="117">
        <v>11</v>
      </c>
      <c r="D358" s="95">
        <f t="shared" si="5"/>
        <v>1.7</v>
      </c>
    </row>
    <row r="359" spans="1:4" ht="13.5">
      <c r="A359" s="116" t="s">
        <v>76</v>
      </c>
      <c r="B359" s="117">
        <v>1374</v>
      </c>
      <c r="C359" s="117">
        <v>62</v>
      </c>
      <c r="D359" s="95">
        <f t="shared" si="5"/>
        <v>4.5</v>
      </c>
    </row>
    <row r="360" spans="1:4" ht="13.5">
      <c r="A360" s="116" t="s">
        <v>77</v>
      </c>
      <c r="B360" s="117"/>
      <c r="C360" s="117">
        <v>575</v>
      </c>
      <c r="D360" s="95" t="str">
        <f t="shared" si="5"/>
        <v/>
      </c>
    </row>
    <row r="361" spans="1:4" ht="13.5">
      <c r="A361" s="120" t="s">
        <v>236</v>
      </c>
      <c r="B361" s="117">
        <v>287</v>
      </c>
      <c r="C361" s="117">
        <v>286</v>
      </c>
      <c r="D361" s="95">
        <f t="shared" si="5"/>
        <v>99.7</v>
      </c>
    </row>
    <row r="362" spans="1:4" ht="13.5">
      <c r="A362" s="116" t="s">
        <v>237</v>
      </c>
      <c r="B362" s="95">
        <f>SUM(B363:B370)</f>
        <v>42290</v>
      </c>
      <c r="C362" s="95">
        <f>SUM(C363:C370)</f>
        <v>42037</v>
      </c>
      <c r="D362" s="95">
        <f t="shared" si="5"/>
        <v>99.4</v>
      </c>
    </row>
    <row r="363" spans="1:4" ht="13.5">
      <c r="A363" s="116" t="s">
        <v>238</v>
      </c>
      <c r="B363" s="117">
        <v>1279</v>
      </c>
      <c r="C363" s="117">
        <v>1533</v>
      </c>
      <c r="D363" s="95">
        <f t="shared" si="5"/>
        <v>119.9</v>
      </c>
    </row>
    <row r="364" spans="1:4" ht="13.5">
      <c r="A364" s="116" t="s">
        <v>239</v>
      </c>
      <c r="B364" s="117">
        <v>21336</v>
      </c>
      <c r="C364" s="117">
        <v>22574</v>
      </c>
      <c r="D364" s="95">
        <f t="shared" si="5"/>
        <v>105.8</v>
      </c>
    </row>
    <row r="365" spans="1:4" ht="13.5">
      <c r="A365" s="118" t="s">
        <v>240</v>
      </c>
      <c r="B365" s="117">
        <v>12776</v>
      </c>
      <c r="C365" s="117">
        <v>12244</v>
      </c>
      <c r="D365" s="95">
        <f t="shared" si="5"/>
        <v>95.8</v>
      </c>
    </row>
    <row r="366" spans="1:4" ht="13.5">
      <c r="A366" s="118" t="s">
        <v>241</v>
      </c>
      <c r="B366" s="117">
        <v>4641</v>
      </c>
      <c r="C366" s="117">
        <v>5041</v>
      </c>
      <c r="D366" s="95">
        <f t="shared" si="5"/>
        <v>108.6</v>
      </c>
    </row>
    <row r="367" spans="1:4" ht="13.5">
      <c r="A367" s="118" t="s">
        <v>242</v>
      </c>
      <c r="B367" s="117"/>
      <c r="C367" s="117"/>
      <c r="D367" s="95" t="str">
        <f t="shared" si="5"/>
        <v/>
      </c>
    </row>
    <row r="368" spans="1:4" ht="13.5">
      <c r="A368" s="116" t="s">
        <v>243</v>
      </c>
      <c r="B368" s="117"/>
      <c r="C368" s="117"/>
      <c r="D368" s="95" t="str">
        <f t="shared" si="5"/>
        <v/>
      </c>
    </row>
    <row r="369" spans="1:4" ht="13.5">
      <c r="A369" s="116" t="s">
        <v>244</v>
      </c>
      <c r="B369" s="117"/>
      <c r="C369" s="117"/>
      <c r="D369" s="95" t="str">
        <f t="shared" si="5"/>
        <v/>
      </c>
    </row>
    <row r="370" spans="1:4" ht="13.5">
      <c r="A370" s="116" t="s">
        <v>245</v>
      </c>
      <c r="B370" s="117">
        <v>2258</v>
      </c>
      <c r="C370" s="117">
        <v>645</v>
      </c>
      <c r="D370" s="95">
        <f t="shared" si="5"/>
        <v>28.6</v>
      </c>
    </row>
    <row r="371" spans="1:4" ht="13.5">
      <c r="A371" s="116" t="s">
        <v>246</v>
      </c>
      <c r="B371" s="95">
        <f>SUM(B372:B376)</f>
        <v>2756</v>
      </c>
      <c r="C371" s="95">
        <f>SUM(C372:C376)</f>
        <v>2991</v>
      </c>
      <c r="D371" s="95">
        <f t="shared" si="5"/>
        <v>108.5</v>
      </c>
    </row>
    <row r="372" spans="1:4" ht="13.5">
      <c r="A372" s="116" t="s">
        <v>247</v>
      </c>
      <c r="B372" s="117"/>
      <c r="C372" s="117"/>
      <c r="D372" s="95" t="str">
        <f t="shared" si="5"/>
        <v/>
      </c>
    </row>
    <row r="373" spans="1:4" ht="13.5">
      <c r="A373" s="116" t="s">
        <v>1337</v>
      </c>
      <c r="B373" s="117">
        <v>460</v>
      </c>
      <c r="C373" s="117">
        <v>2991</v>
      </c>
      <c r="D373" s="95">
        <f t="shared" si="5"/>
        <v>650.20000000000005</v>
      </c>
    </row>
    <row r="374" spans="1:4" ht="13.5">
      <c r="A374" s="116" t="s">
        <v>248</v>
      </c>
      <c r="B374" s="117"/>
      <c r="C374" s="117"/>
      <c r="D374" s="95" t="str">
        <f t="shared" si="5"/>
        <v/>
      </c>
    </row>
    <row r="375" spans="1:4" ht="13.5">
      <c r="A375" s="118" t="s">
        <v>249</v>
      </c>
      <c r="B375" s="117"/>
      <c r="C375" s="117"/>
      <c r="D375" s="95" t="str">
        <f t="shared" si="5"/>
        <v/>
      </c>
    </row>
    <row r="376" spans="1:4" ht="13.5">
      <c r="A376" s="118" t="s">
        <v>250</v>
      </c>
      <c r="B376" s="117">
        <v>2296</v>
      </c>
      <c r="C376" s="117"/>
      <c r="D376" s="95">
        <f t="shared" si="5"/>
        <v>0</v>
      </c>
    </row>
    <row r="377" spans="1:4" ht="13.5">
      <c r="A377" s="114" t="s">
        <v>251</v>
      </c>
      <c r="B377" s="95">
        <f>SUM(B378:B382)</f>
        <v>0</v>
      </c>
      <c r="C377" s="95">
        <f>SUM(C378:C382)</f>
        <v>0</v>
      </c>
      <c r="D377" s="95" t="str">
        <f t="shared" si="5"/>
        <v/>
      </c>
    </row>
    <row r="378" spans="1:4" ht="13.5">
      <c r="A378" s="116" t="s">
        <v>252</v>
      </c>
      <c r="B378" s="117"/>
      <c r="C378" s="117"/>
      <c r="D378" s="95" t="str">
        <f t="shared" si="5"/>
        <v/>
      </c>
    </row>
    <row r="379" spans="1:4" ht="13.5">
      <c r="A379" s="116" t="s">
        <v>253</v>
      </c>
      <c r="B379" s="117"/>
      <c r="C379" s="117"/>
      <c r="D379" s="95" t="str">
        <f t="shared" si="5"/>
        <v/>
      </c>
    </row>
    <row r="380" spans="1:4" ht="13.5">
      <c r="A380" s="116" t="s">
        <v>254</v>
      </c>
      <c r="B380" s="117"/>
      <c r="C380" s="117"/>
      <c r="D380" s="95" t="str">
        <f t="shared" si="5"/>
        <v/>
      </c>
    </row>
    <row r="381" spans="1:4" ht="13.5">
      <c r="A381" s="118" t="s">
        <v>255</v>
      </c>
      <c r="B381" s="117"/>
      <c r="C381" s="117"/>
      <c r="D381" s="95" t="str">
        <f t="shared" si="5"/>
        <v/>
      </c>
    </row>
    <row r="382" spans="1:4" ht="13.5">
      <c r="A382" s="118" t="s">
        <v>256</v>
      </c>
      <c r="B382" s="117"/>
      <c r="C382" s="117"/>
      <c r="D382" s="95" t="str">
        <f t="shared" si="5"/>
        <v/>
      </c>
    </row>
    <row r="383" spans="1:4" ht="13.5">
      <c r="A383" s="118" t="s">
        <v>257</v>
      </c>
      <c r="B383" s="95">
        <f>SUM(B384:B386)</f>
        <v>0</v>
      </c>
      <c r="C383" s="95">
        <f>SUM(C384:C386)</f>
        <v>0</v>
      </c>
      <c r="D383" s="95" t="str">
        <f t="shared" si="5"/>
        <v/>
      </c>
    </row>
    <row r="384" spans="1:4" ht="13.5">
      <c r="A384" s="116" t="s">
        <v>258</v>
      </c>
      <c r="B384" s="117"/>
      <c r="C384" s="117"/>
      <c r="D384" s="95" t="str">
        <f t="shared" si="5"/>
        <v/>
      </c>
    </row>
    <row r="385" spans="1:4" ht="13.5">
      <c r="A385" s="116" t="s">
        <v>259</v>
      </c>
      <c r="B385" s="117"/>
      <c r="C385" s="117"/>
      <c r="D385" s="95" t="str">
        <f t="shared" si="5"/>
        <v/>
      </c>
    </row>
    <row r="386" spans="1:4" ht="13.5">
      <c r="A386" s="116" t="s">
        <v>260</v>
      </c>
      <c r="B386" s="117"/>
      <c r="C386" s="117"/>
      <c r="D386" s="95" t="str">
        <f t="shared" si="5"/>
        <v/>
      </c>
    </row>
    <row r="387" spans="1:4" ht="13.5">
      <c r="A387" s="118" t="s">
        <v>261</v>
      </c>
      <c r="B387" s="95">
        <f>SUM(B388:B390)</f>
        <v>0</v>
      </c>
      <c r="C387" s="95">
        <f>SUM(C388:C390)</f>
        <v>0</v>
      </c>
      <c r="D387" s="95" t="str">
        <f t="shared" si="5"/>
        <v/>
      </c>
    </row>
    <row r="388" spans="1:4" ht="13.5">
      <c r="A388" s="118" t="s">
        <v>1338</v>
      </c>
      <c r="B388" s="117"/>
      <c r="C388" s="117"/>
      <c r="D388" s="95" t="str">
        <f t="shared" si="5"/>
        <v/>
      </c>
    </row>
    <row r="389" spans="1:4" ht="13.5">
      <c r="A389" s="118" t="s">
        <v>1339</v>
      </c>
      <c r="B389" s="117"/>
      <c r="C389" s="117"/>
      <c r="D389" s="95" t="str">
        <f t="shared" ref="D389:D452" si="6">IF(B389=0,"",ROUND(C389/B389*100,1))</f>
        <v/>
      </c>
    </row>
    <row r="390" spans="1:4" ht="13.5">
      <c r="A390" s="114" t="s">
        <v>262</v>
      </c>
      <c r="B390" s="117"/>
      <c r="C390" s="117"/>
      <c r="D390" s="95" t="str">
        <f t="shared" si="6"/>
        <v/>
      </c>
    </row>
    <row r="391" spans="1:4" ht="13.5">
      <c r="A391" s="116" t="s">
        <v>1340</v>
      </c>
      <c r="B391" s="95">
        <f>SUM(B392:B394)</f>
        <v>182</v>
      </c>
      <c r="C391" s="95">
        <f>SUM(C392:C394)</f>
        <v>159</v>
      </c>
      <c r="D391" s="95">
        <f t="shared" si="6"/>
        <v>87.4</v>
      </c>
    </row>
    <row r="392" spans="1:4" ht="13.5">
      <c r="A392" s="116" t="s">
        <v>263</v>
      </c>
      <c r="B392" s="117">
        <v>147</v>
      </c>
      <c r="C392" s="117">
        <v>159</v>
      </c>
      <c r="D392" s="95">
        <f t="shared" si="6"/>
        <v>108.2</v>
      </c>
    </row>
    <row r="393" spans="1:4" ht="13.5">
      <c r="A393" s="116" t="s">
        <v>264</v>
      </c>
      <c r="B393" s="117"/>
      <c r="C393" s="117"/>
      <c r="D393" s="95" t="str">
        <f t="shared" si="6"/>
        <v/>
      </c>
    </row>
    <row r="394" spans="1:4" ht="13.5">
      <c r="A394" s="118" t="s">
        <v>265</v>
      </c>
      <c r="B394" s="117">
        <v>35</v>
      </c>
      <c r="C394" s="117"/>
      <c r="D394" s="95">
        <f t="shared" si="6"/>
        <v>0</v>
      </c>
    </row>
    <row r="395" spans="1:4" ht="13.5">
      <c r="A395" s="118" t="s">
        <v>266</v>
      </c>
      <c r="B395" s="95">
        <f>SUM(B396:B400)</f>
        <v>680</v>
      </c>
      <c r="C395" s="95">
        <f>SUM(C396:C400)</f>
        <v>758</v>
      </c>
      <c r="D395" s="95">
        <f t="shared" si="6"/>
        <v>111.5</v>
      </c>
    </row>
    <row r="396" spans="1:4" ht="13.5">
      <c r="A396" s="118" t="s">
        <v>267</v>
      </c>
      <c r="B396" s="117">
        <v>488</v>
      </c>
      <c r="C396" s="117">
        <v>584</v>
      </c>
      <c r="D396" s="95">
        <f t="shared" si="6"/>
        <v>119.7</v>
      </c>
    </row>
    <row r="397" spans="1:4" ht="13.5">
      <c r="A397" s="116" t="s">
        <v>268</v>
      </c>
      <c r="B397" s="117">
        <v>192</v>
      </c>
      <c r="C397" s="117">
        <v>174</v>
      </c>
      <c r="D397" s="95">
        <f t="shared" si="6"/>
        <v>90.6</v>
      </c>
    </row>
    <row r="398" spans="1:4" ht="13.5">
      <c r="A398" s="116" t="s">
        <v>269</v>
      </c>
      <c r="B398" s="117"/>
      <c r="C398" s="117"/>
      <c r="D398" s="95" t="str">
        <f t="shared" si="6"/>
        <v/>
      </c>
    </row>
    <row r="399" spans="1:4" ht="13.5">
      <c r="A399" s="116" t="s">
        <v>270</v>
      </c>
      <c r="B399" s="117"/>
      <c r="C399" s="117"/>
      <c r="D399" s="95" t="str">
        <f t="shared" si="6"/>
        <v/>
      </c>
    </row>
    <row r="400" spans="1:4" ht="13.5">
      <c r="A400" s="116" t="s">
        <v>271</v>
      </c>
      <c r="B400" s="117"/>
      <c r="C400" s="117"/>
      <c r="D400" s="95" t="str">
        <f t="shared" si="6"/>
        <v/>
      </c>
    </row>
    <row r="401" spans="1:4" ht="13.5">
      <c r="A401" s="116" t="s">
        <v>272</v>
      </c>
      <c r="B401" s="95">
        <f>SUM(B402:B407)</f>
        <v>941</v>
      </c>
      <c r="C401" s="95">
        <f>SUM(C402:C407)</f>
        <v>1705</v>
      </c>
      <c r="D401" s="95">
        <f t="shared" si="6"/>
        <v>181.2</v>
      </c>
    </row>
    <row r="402" spans="1:4" ht="13.5">
      <c r="A402" s="118" t="s">
        <v>273</v>
      </c>
      <c r="B402" s="117">
        <v>220</v>
      </c>
      <c r="C402" s="117">
        <v>1052</v>
      </c>
      <c r="D402" s="95">
        <f t="shared" si="6"/>
        <v>478.2</v>
      </c>
    </row>
    <row r="403" spans="1:4" ht="13.5">
      <c r="A403" s="118" t="s">
        <v>274</v>
      </c>
      <c r="B403" s="117">
        <v>388</v>
      </c>
      <c r="C403" s="117"/>
      <c r="D403" s="95">
        <f t="shared" si="6"/>
        <v>0</v>
      </c>
    </row>
    <row r="404" spans="1:4" ht="13.5">
      <c r="A404" s="118" t="s">
        <v>275</v>
      </c>
      <c r="B404" s="117"/>
      <c r="C404" s="117"/>
      <c r="D404" s="95" t="str">
        <f t="shared" si="6"/>
        <v/>
      </c>
    </row>
    <row r="405" spans="1:4" ht="13.5">
      <c r="A405" s="114" t="s">
        <v>276</v>
      </c>
      <c r="B405" s="117"/>
      <c r="C405" s="117"/>
      <c r="D405" s="95" t="str">
        <f t="shared" si="6"/>
        <v/>
      </c>
    </row>
    <row r="406" spans="1:4" ht="13.5">
      <c r="A406" s="116" t="s">
        <v>277</v>
      </c>
      <c r="B406" s="117">
        <v>320</v>
      </c>
      <c r="C406" s="117">
        <v>450</v>
      </c>
      <c r="D406" s="95">
        <f t="shared" si="6"/>
        <v>140.6</v>
      </c>
    </row>
    <row r="407" spans="1:4" ht="13.5">
      <c r="A407" s="116" t="s">
        <v>278</v>
      </c>
      <c r="B407" s="117">
        <v>13</v>
      </c>
      <c r="C407" s="117">
        <v>203</v>
      </c>
      <c r="D407" s="95">
        <f t="shared" si="6"/>
        <v>1561.5</v>
      </c>
    </row>
    <row r="408" spans="1:4" ht="13.5">
      <c r="A408" s="116" t="s">
        <v>279</v>
      </c>
      <c r="B408" s="117">
        <v>2959</v>
      </c>
      <c r="C408" s="117"/>
      <c r="D408" s="95">
        <f t="shared" si="6"/>
        <v>0</v>
      </c>
    </row>
    <row r="409" spans="1:4" ht="13.5">
      <c r="A409" s="114" t="s">
        <v>280</v>
      </c>
      <c r="B409" s="127">
        <f>SUM(B410,B415,B423,B429,B433,B438,B443,B450,B454,B458)</f>
        <v>2271</v>
      </c>
      <c r="C409" s="127">
        <f>SUM(C410,C415,C423,C429,C433,C438,C443,C450,C454,C458)</f>
        <v>1597</v>
      </c>
      <c r="D409" s="95">
        <f t="shared" si="6"/>
        <v>70.3</v>
      </c>
    </row>
    <row r="410" spans="1:4" ht="13.5">
      <c r="A410" s="118" t="s">
        <v>281</v>
      </c>
      <c r="B410" s="95">
        <f>SUM(B411:B414)</f>
        <v>0</v>
      </c>
      <c r="C410" s="95">
        <f>SUM(C411:C414)</f>
        <v>58</v>
      </c>
      <c r="D410" s="95" t="str">
        <f t="shared" si="6"/>
        <v/>
      </c>
    </row>
    <row r="411" spans="1:4" ht="13.5">
      <c r="A411" s="116" t="s">
        <v>75</v>
      </c>
      <c r="B411" s="117"/>
      <c r="C411" s="117">
        <v>54</v>
      </c>
      <c r="D411" s="95" t="str">
        <f t="shared" si="6"/>
        <v/>
      </c>
    </row>
    <row r="412" spans="1:4" ht="13.5">
      <c r="A412" s="116" t="s">
        <v>76</v>
      </c>
      <c r="B412" s="117"/>
      <c r="C412" s="117">
        <v>2</v>
      </c>
      <c r="D412" s="95" t="str">
        <f t="shared" si="6"/>
        <v/>
      </c>
    </row>
    <row r="413" spans="1:4" ht="13.5">
      <c r="A413" s="116" t="s">
        <v>77</v>
      </c>
      <c r="B413" s="117"/>
      <c r="C413" s="117"/>
      <c r="D413" s="95" t="str">
        <f t="shared" si="6"/>
        <v/>
      </c>
    </row>
    <row r="414" spans="1:4" ht="13.5">
      <c r="A414" s="118" t="s">
        <v>282</v>
      </c>
      <c r="B414" s="117"/>
      <c r="C414" s="117">
        <v>2</v>
      </c>
      <c r="D414" s="95" t="str">
        <f t="shared" si="6"/>
        <v/>
      </c>
    </row>
    <row r="415" spans="1:4" ht="13.5">
      <c r="A415" s="116" t="s">
        <v>283</v>
      </c>
      <c r="B415" s="95">
        <f>SUM(B416:B422)</f>
        <v>0</v>
      </c>
      <c r="C415" s="95">
        <f>SUM(C416:C422)</f>
        <v>0</v>
      </c>
      <c r="D415" s="95" t="str">
        <f t="shared" si="6"/>
        <v/>
      </c>
    </row>
    <row r="416" spans="1:4" ht="13.5">
      <c r="A416" s="116" t="s">
        <v>284</v>
      </c>
      <c r="B416" s="117"/>
      <c r="C416" s="117"/>
      <c r="D416" s="95" t="str">
        <f t="shared" si="6"/>
        <v/>
      </c>
    </row>
    <row r="417" spans="1:4" ht="13.5">
      <c r="A417" s="114" t="s">
        <v>285</v>
      </c>
      <c r="B417" s="117"/>
      <c r="C417" s="117"/>
      <c r="D417" s="95" t="str">
        <f t="shared" si="6"/>
        <v/>
      </c>
    </row>
    <row r="418" spans="1:4" ht="13.5">
      <c r="A418" s="116" t="s">
        <v>286</v>
      </c>
      <c r="B418" s="117"/>
      <c r="C418" s="117"/>
      <c r="D418" s="95" t="str">
        <f t="shared" si="6"/>
        <v/>
      </c>
    </row>
    <row r="419" spans="1:4" ht="13.5">
      <c r="A419" s="116" t="s">
        <v>287</v>
      </c>
      <c r="B419" s="117"/>
      <c r="C419" s="117"/>
      <c r="D419" s="95" t="str">
        <f t="shared" si="6"/>
        <v/>
      </c>
    </row>
    <row r="420" spans="1:4" ht="13.5">
      <c r="A420" s="116" t="s">
        <v>288</v>
      </c>
      <c r="B420" s="117"/>
      <c r="C420" s="117"/>
      <c r="D420" s="95" t="str">
        <f t="shared" si="6"/>
        <v/>
      </c>
    </row>
    <row r="421" spans="1:4" ht="13.5">
      <c r="A421" s="118" t="s">
        <v>289</v>
      </c>
      <c r="B421" s="117"/>
      <c r="C421" s="117"/>
      <c r="D421" s="95" t="str">
        <f t="shared" si="6"/>
        <v/>
      </c>
    </row>
    <row r="422" spans="1:4" ht="13.5">
      <c r="A422" s="118" t="s">
        <v>290</v>
      </c>
      <c r="B422" s="117"/>
      <c r="C422" s="117"/>
      <c r="D422" s="95" t="str">
        <f t="shared" si="6"/>
        <v/>
      </c>
    </row>
    <row r="423" spans="1:4" ht="13.5">
      <c r="A423" s="118" t="s">
        <v>291</v>
      </c>
      <c r="B423" s="95">
        <f>SUM(B424:B428)</f>
        <v>1046</v>
      </c>
      <c r="C423" s="95">
        <f>SUM(C424:C428)</f>
        <v>200</v>
      </c>
      <c r="D423" s="95">
        <f t="shared" si="6"/>
        <v>19.100000000000001</v>
      </c>
    </row>
    <row r="424" spans="1:4" ht="13.5">
      <c r="A424" s="116" t="s">
        <v>284</v>
      </c>
      <c r="B424" s="117"/>
      <c r="C424" s="117"/>
      <c r="D424" s="95" t="str">
        <f t="shared" si="6"/>
        <v/>
      </c>
    </row>
    <row r="425" spans="1:4" ht="13.5">
      <c r="A425" s="116" t="s">
        <v>292</v>
      </c>
      <c r="B425" s="117">
        <v>5</v>
      </c>
      <c r="C425" s="117"/>
      <c r="D425" s="95">
        <f t="shared" si="6"/>
        <v>0</v>
      </c>
    </row>
    <row r="426" spans="1:4" ht="13.5">
      <c r="A426" s="116" t="s">
        <v>293</v>
      </c>
      <c r="B426" s="117"/>
      <c r="C426" s="117"/>
      <c r="D426" s="95" t="str">
        <f t="shared" si="6"/>
        <v/>
      </c>
    </row>
    <row r="427" spans="1:4" ht="13.5">
      <c r="A427" s="118" t="s">
        <v>294</v>
      </c>
      <c r="B427" s="117"/>
      <c r="C427" s="117"/>
      <c r="D427" s="95" t="str">
        <f t="shared" si="6"/>
        <v/>
      </c>
    </row>
    <row r="428" spans="1:4" ht="13.5">
      <c r="A428" s="118" t="s">
        <v>295</v>
      </c>
      <c r="B428" s="117">
        <v>1041</v>
      </c>
      <c r="C428" s="117">
        <v>200</v>
      </c>
      <c r="D428" s="95">
        <f t="shared" si="6"/>
        <v>19.2</v>
      </c>
    </row>
    <row r="429" spans="1:4" ht="13.5">
      <c r="A429" s="118" t="s">
        <v>296</v>
      </c>
      <c r="B429" s="95">
        <f>SUM(B430:B432)</f>
        <v>424</v>
      </c>
      <c r="C429" s="95">
        <f>SUM(C430:C432)</f>
        <v>490</v>
      </c>
      <c r="D429" s="95">
        <f t="shared" si="6"/>
        <v>115.6</v>
      </c>
    </row>
    <row r="430" spans="1:4" ht="13.5">
      <c r="A430" s="114" t="s">
        <v>284</v>
      </c>
      <c r="B430" s="117"/>
      <c r="C430" s="117"/>
      <c r="D430" s="95" t="str">
        <f t="shared" si="6"/>
        <v/>
      </c>
    </row>
    <row r="431" spans="1:4" ht="13.5">
      <c r="A431" s="116" t="s">
        <v>297</v>
      </c>
      <c r="B431" s="117">
        <v>107</v>
      </c>
      <c r="C431" s="117">
        <v>330</v>
      </c>
      <c r="D431" s="95">
        <f t="shared" si="6"/>
        <v>308.39999999999998</v>
      </c>
    </row>
    <row r="432" spans="1:4" ht="13.5">
      <c r="A432" s="118" t="s">
        <v>298</v>
      </c>
      <c r="B432" s="117">
        <v>317</v>
      </c>
      <c r="C432" s="117">
        <v>160</v>
      </c>
      <c r="D432" s="95">
        <f t="shared" si="6"/>
        <v>50.5</v>
      </c>
    </row>
    <row r="433" spans="1:4" ht="13.5">
      <c r="A433" s="118" t="s">
        <v>299</v>
      </c>
      <c r="B433" s="95">
        <f>SUM(B434:B437)</f>
        <v>0</v>
      </c>
      <c r="C433" s="95">
        <f>SUM(C434:C437)</f>
        <v>2</v>
      </c>
      <c r="D433" s="95" t="str">
        <f t="shared" si="6"/>
        <v/>
      </c>
    </row>
    <row r="434" spans="1:4" ht="13.5">
      <c r="A434" s="118" t="s">
        <v>284</v>
      </c>
      <c r="B434" s="117"/>
      <c r="C434" s="117"/>
      <c r="D434" s="95" t="str">
        <f t="shared" si="6"/>
        <v/>
      </c>
    </row>
    <row r="435" spans="1:4" ht="13.5">
      <c r="A435" s="116" t="s">
        <v>300</v>
      </c>
      <c r="B435" s="117"/>
      <c r="C435" s="117">
        <v>2</v>
      </c>
      <c r="D435" s="95" t="str">
        <f t="shared" si="6"/>
        <v/>
      </c>
    </row>
    <row r="436" spans="1:4" ht="13.5">
      <c r="A436" s="116" t="s">
        <v>301</v>
      </c>
      <c r="B436" s="117"/>
      <c r="C436" s="117"/>
      <c r="D436" s="95" t="str">
        <f t="shared" si="6"/>
        <v/>
      </c>
    </row>
    <row r="437" spans="1:4" ht="13.5">
      <c r="A437" s="116" t="s">
        <v>302</v>
      </c>
      <c r="B437" s="117"/>
      <c r="C437" s="117"/>
      <c r="D437" s="95" t="str">
        <f t="shared" si="6"/>
        <v/>
      </c>
    </row>
    <row r="438" spans="1:4" ht="13.5">
      <c r="A438" s="118" t="s">
        <v>303</v>
      </c>
      <c r="B438" s="95">
        <f>SUM(B439:B442)</f>
        <v>0</v>
      </c>
      <c r="C438" s="95">
        <f>SUM(C439:C442)</f>
        <v>0</v>
      </c>
      <c r="D438" s="95" t="str">
        <f t="shared" si="6"/>
        <v/>
      </c>
    </row>
    <row r="439" spans="1:4" ht="13.5">
      <c r="A439" s="118" t="s">
        <v>304</v>
      </c>
      <c r="B439" s="117"/>
      <c r="C439" s="117"/>
      <c r="D439" s="95" t="str">
        <f t="shared" si="6"/>
        <v/>
      </c>
    </row>
    <row r="440" spans="1:4" ht="13.5">
      <c r="A440" s="118" t="s">
        <v>305</v>
      </c>
      <c r="B440" s="117"/>
      <c r="C440" s="117"/>
      <c r="D440" s="95" t="str">
        <f t="shared" si="6"/>
        <v/>
      </c>
    </row>
    <row r="441" spans="1:4" ht="13.5">
      <c r="A441" s="118" t="s">
        <v>1341</v>
      </c>
      <c r="B441" s="117"/>
      <c r="C441" s="117"/>
      <c r="D441" s="95" t="str">
        <f t="shared" si="6"/>
        <v/>
      </c>
    </row>
    <row r="442" spans="1:4" ht="13.5">
      <c r="A442" s="118" t="s">
        <v>1342</v>
      </c>
      <c r="B442" s="117"/>
      <c r="C442" s="117"/>
      <c r="D442" s="95" t="str">
        <f t="shared" si="6"/>
        <v/>
      </c>
    </row>
    <row r="443" spans="1:4" ht="13.5">
      <c r="A443" s="116" t="s">
        <v>306</v>
      </c>
      <c r="B443" s="95">
        <f>SUM(B444:B449)</f>
        <v>23</v>
      </c>
      <c r="C443" s="95">
        <f>SUM(C444:C449)</f>
        <v>17</v>
      </c>
      <c r="D443" s="95">
        <f t="shared" si="6"/>
        <v>73.900000000000006</v>
      </c>
    </row>
    <row r="444" spans="1:4" ht="13.5">
      <c r="A444" s="116" t="s">
        <v>284</v>
      </c>
      <c r="B444" s="117"/>
      <c r="C444" s="117"/>
      <c r="D444" s="95" t="str">
        <f t="shared" si="6"/>
        <v/>
      </c>
    </row>
    <row r="445" spans="1:4" ht="13.5">
      <c r="A445" s="118" t="s">
        <v>307</v>
      </c>
      <c r="B445" s="117">
        <v>23</v>
      </c>
      <c r="C445" s="117">
        <v>17</v>
      </c>
      <c r="D445" s="95">
        <f t="shared" si="6"/>
        <v>73.900000000000006</v>
      </c>
    </row>
    <row r="446" spans="1:4" ht="13.5">
      <c r="A446" s="118" t="s">
        <v>308</v>
      </c>
      <c r="B446" s="117"/>
      <c r="C446" s="117"/>
      <c r="D446" s="95" t="str">
        <f t="shared" si="6"/>
        <v/>
      </c>
    </row>
    <row r="447" spans="1:4" ht="13.5">
      <c r="A447" s="118" t="s">
        <v>309</v>
      </c>
      <c r="B447" s="117"/>
      <c r="C447" s="117"/>
      <c r="D447" s="95" t="str">
        <f t="shared" si="6"/>
        <v/>
      </c>
    </row>
    <row r="448" spans="1:4" ht="13.5">
      <c r="A448" s="116" t="s">
        <v>310</v>
      </c>
      <c r="B448" s="117"/>
      <c r="C448" s="117"/>
      <c r="D448" s="95" t="str">
        <f t="shared" si="6"/>
        <v/>
      </c>
    </row>
    <row r="449" spans="1:4" ht="13.5">
      <c r="A449" s="116" t="s">
        <v>311</v>
      </c>
      <c r="B449" s="117"/>
      <c r="C449" s="117"/>
      <c r="D449" s="95" t="str">
        <f t="shared" si="6"/>
        <v/>
      </c>
    </row>
    <row r="450" spans="1:4" ht="13.5">
      <c r="A450" s="116" t="s">
        <v>312</v>
      </c>
      <c r="B450" s="95">
        <f>SUM(B451:B453)</f>
        <v>0</v>
      </c>
      <c r="C450" s="95">
        <f>SUM(C451:C453)</f>
        <v>10</v>
      </c>
      <c r="D450" s="95" t="str">
        <f t="shared" si="6"/>
        <v/>
      </c>
    </row>
    <row r="451" spans="1:4" ht="13.5">
      <c r="A451" s="118" t="s">
        <v>313</v>
      </c>
      <c r="B451" s="117"/>
      <c r="C451" s="117"/>
      <c r="D451" s="95" t="str">
        <f t="shared" si="6"/>
        <v/>
      </c>
    </row>
    <row r="452" spans="1:4" ht="13.5">
      <c r="A452" s="118" t="s">
        <v>314</v>
      </c>
      <c r="B452" s="117"/>
      <c r="C452" s="117"/>
      <c r="D452" s="95" t="str">
        <f t="shared" si="6"/>
        <v/>
      </c>
    </row>
    <row r="453" spans="1:4" ht="13.5">
      <c r="A453" s="118" t="s">
        <v>315</v>
      </c>
      <c r="B453" s="117"/>
      <c r="C453" s="117">
        <v>10</v>
      </c>
      <c r="D453" s="95" t="str">
        <f t="shared" ref="D453:D516" si="7">IF(B453=0,"",ROUND(C453/B453*100,1))</f>
        <v/>
      </c>
    </row>
    <row r="454" spans="1:4" ht="13.5">
      <c r="A454" s="114" t="s">
        <v>316</v>
      </c>
      <c r="B454" s="95">
        <f>SUM(B455:B457)</f>
        <v>60</v>
      </c>
      <c r="C454" s="95">
        <f>SUM(C455:C457)</f>
        <v>0</v>
      </c>
      <c r="D454" s="95">
        <f t="shared" si="7"/>
        <v>0</v>
      </c>
    </row>
    <row r="455" spans="1:4" ht="13.5">
      <c r="A455" s="118" t="s">
        <v>317</v>
      </c>
      <c r="B455" s="117">
        <v>60</v>
      </c>
      <c r="C455" s="117"/>
      <c r="D455" s="95">
        <f t="shared" si="7"/>
        <v>0</v>
      </c>
    </row>
    <row r="456" spans="1:4" ht="13.5">
      <c r="A456" s="118" t="s">
        <v>318</v>
      </c>
      <c r="B456" s="117"/>
      <c r="C456" s="117"/>
      <c r="D456" s="95" t="str">
        <f t="shared" si="7"/>
        <v/>
      </c>
    </row>
    <row r="457" spans="1:4" ht="13.5">
      <c r="A457" s="118" t="s">
        <v>1343</v>
      </c>
      <c r="B457" s="117"/>
      <c r="C457" s="117"/>
      <c r="D457" s="95" t="str">
        <f t="shared" si="7"/>
        <v/>
      </c>
    </row>
    <row r="458" spans="1:4" ht="13.5">
      <c r="A458" s="116" t="s">
        <v>319</v>
      </c>
      <c r="B458" s="95">
        <f>SUM(B459:B462)</f>
        <v>718</v>
      </c>
      <c r="C458" s="95">
        <f>SUM(C459:C462)</f>
        <v>820</v>
      </c>
      <c r="D458" s="95">
        <f t="shared" si="7"/>
        <v>114.2</v>
      </c>
    </row>
    <row r="459" spans="1:4" ht="13.5">
      <c r="A459" s="116" t="s">
        <v>320</v>
      </c>
      <c r="B459" s="117">
        <v>706</v>
      </c>
      <c r="C459" s="117">
        <v>813</v>
      </c>
      <c r="D459" s="95">
        <f t="shared" si="7"/>
        <v>115.2</v>
      </c>
    </row>
    <row r="460" spans="1:4" ht="13.5">
      <c r="A460" s="118" t="s">
        <v>321</v>
      </c>
      <c r="B460" s="117"/>
      <c r="C460" s="117"/>
      <c r="D460" s="95" t="str">
        <f t="shared" si="7"/>
        <v/>
      </c>
    </row>
    <row r="461" spans="1:4" ht="13.5">
      <c r="A461" s="118" t="s">
        <v>322</v>
      </c>
      <c r="B461" s="117"/>
      <c r="C461" s="117"/>
      <c r="D461" s="95" t="str">
        <f t="shared" si="7"/>
        <v/>
      </c>
    </row>
    <row r="462" spans="1:4" ht="13.5">
      <c r="A462" s="118" t="s">
        <v>323</v>
      </c>
      <c r="B462" s="117">
        <v>12</v>
      </c>
      <c r="C462" s="117">
        <v>7</v>
      </c>
      <c r="D462" s="95">
        <f t="shared" si="7"/>
        <v>58.3</v>
      </c>
    </row>
    <row r="463" spans="1:4" ht="13.5">
      <c r="A463" s="114" t="s">
        <v>1344</v>
      </c>
      <c r="B463" s="127">
        <f>SUM(B464,B480,B488,B499,B508,B516)</f>
        <v>3229</v>
      </c>
      <c r="C463" s="127">
        <f>SUM(C464,C480,C488,C499,C508,C516)</f>
        <v>7416</v>
      </c>
      <c r="D463" s="95">
        <f t="shared" si="7"/>
        <v>229.7</v>
      </c>
    </row>
    <row r="464" spans="1:4" ht="13.5">
      <c r="A464" s="114" t="s">
        <v>1345</v>
      </c>
      <c r="B464" s="95">
        <f>SUM(B465:B479)</f>
        <v>1146</v>
      </c>
      <c r="C464" s="95">
        <f>SUM(C465:C479)</f>
        <v>6895</v>
      </c>
      <c r="D464" s="95">
        <f t="shared" si="7"/>
        <v>601.70000000000005</v>
      </c>
    </row>
    <row r="465" spans="1:4" ht="13.5">
      <c r="A465" s="114" t="s">
        <v>75</v>
      </c>
      <c r="B465" s="117">
        <v>255</v>
      </c>
      <c r="C465" s="117">
        <v>11</v>
      </c>
      <c r="D465" s="95">
        <f t="shared" si="7"/>
        <v>4.3</v>
      </c>
    </row>
    <row r="466" spans="1:4" ht="13.5">
      <c r="A466" s="114" t="s">
        <v>76</v>
      </c>
      <c r="B466" s="117">
        <v>34</v>
      </c>
      <c r="C466" s="117">
        <v>476</v>
      </c>
      <c r="D466" s="95">
        <f t="shared" si="7"/>
        <v>1400</v>
      </c>
    </row>
    <row r="467" spans="1:4" ht="13.5">
      <c r="A467" s="114" t="s">
        <v>77</v>
      </c>
      <c r="B467" s="117">
        <v>168</v>
      </c>
      <c r="C467" s="117"/>
      <c r="D467" s="95">
        <f t="shared" si="7"/>
        <v>0</v>
      </c>
    </row>
    <row r="468" spans="1:4" ht="13.5">
      <c r="A468" s="114" t="s">
        <v>324</v>
      </c>
      <c r="B468" s="117">
        <v>9</v>
      </c>
      <c r="C468" s="117">
        <v>9</v>
      </c>
      <c r="D468" s="95">
        <f t="shared" si="7"/>
        <v>100</v>
      </c>
    </row>
    <row r="469" spans="1:4" ht="13.5">
      <c r="A469" s="114" t="s">
        <v>325</v>
      </c>
      <c r="B469" s="117"/>
      <c r="C469" s="117"/>
      <c r="D469" s="95" t="str">
        <f t="shared" si="7"/>
        <v/>
      </c>
    </row>
    <row r="470" spans="1:4" ht="13.5">
      <c r="A470" s="114" t="s">
        <v>326</v>
      </c>
      <c r="B470" s="117">
        <v>41</v>
      </c>
      <c r="C470" s="117">
        <v>80</v>
      </c>
      <c r="D470" s="95">
        <f t="shared" si="7"/>
        <v>195.1</v>
      </c>
    </row>
    <row r="471" spans="1:4" ht="13.5">
      <c r="A471" s="114" t="s">
        <v>327</v>
      </c>
      <c r="B471" s="117">
        <v>2</v>
      </c>
      <c r="C471" s="117">
        <v>2</v>
      </c>
      <c r="D471" s="95">
        <f t="shared" si="7"/>
        <v>100</v>
      </c>
    </row>
    <row r="472" spans="1:4" ht="13.5">
      <c r="A472" s="114" t="s">
        <v>328</v>
      </c>
      <c r="B472" s="117"/>
      <c r="C472" s="117"/>
      <c r="D472" s="95" t="str">
        <f t="shared" si="7"/>
        <v/>
      </c>
    </row>
    <row r="473" spans="1:4" ht="13.5">
      <c r="A473" s="114" t="s">
        <v>329</v>
      </c>
      <c r="B473" s="117">
        <v>360</v>
      </c>
      <c r="C473" s="117">
        <v>6079</v>
      </c>
      <c r="D473" s="95">
        <f t="shared" si="7"/>
        <v>1688.6</v>
      </c>
    </row>
    <row r="474" spans="1:4" ht="13.5">
      <c r="A474" s="114" t="s">
        <v>1346</v>
      </c>
      <c r="B474" s="117"/>
      <c r="C474" s="117"/>
      <c r="D474" s="95" t="str">
        <f t="shared" si="7"/>
        <v/>
      </c>
    </row>
    <row r="475" spans="1:4" ht="13.5">
      <c r="A475" s="114" t="s">
        <v>330</v>
      </c>
      <c r="B475" s="117"/>
      <c r="C475" s="117">
        <v>2</v>
      </c>
      <c r="D475" s="95" t="str">
        <f t="shared" si="7"/>
        <v/>
      </c>
    </row>
    <row r="476" spans="1:4" ht="13.5">
      <c r="A476" s="114" t="s">
        <v>1347</v>
      </c>
      <c r="B476" s="117">
        <v>7</v>
      </c>
      <c r="C476" s="117">
        <v>8</v>
      </c>
      <c r="D476" s="95">
        <f t="shared" si="7"/>
        <v>114.3</v>
      </c>
    </row>
    <row r="477" spans="1:4" ht="13.5">
      <c r="A477" s="114" t="s">
        <v>1348</v>
      </c>
      <c r="B477" s="117"/>
      <c r="C477" s="117"/>
      <c r="D477" s="95" t="str">
        <f t="shared" si="7"/>
        <v/>
      </c>
    </row>
    <row r="478" spans="1:4" ht="13.5">
      <c r="A478" s="114" t="s">
        <v>1349</v>
      </c>
      <c r="B478" s="117"/>
      <c r="C478" s="117"/>
      <c r="D478" s="95" t="str">
        <f t="shared" si="7"/>
        <v/>
      </c>
    </row>
    <row r="479" spans="1:4" ht="13.5">
      <c r="A479" s="114" t="s">
        <v>1350</v>
      </c>
      <c r="B479" s="117">
        <v>270</v>
      </c>
      <c r="C479" s="117">
        <v>228</v>
      </c>
      <c r="D479" s="95">
        <f t="shared" si="7"/>
        <v>84.4</v>
      </c>
    </row>
    <row r="480" spans="1:4" ht="13.5">
      <c r="A480" s="114" t="s">
        <v>331</v>
      </c>
      <c r="B480" s="95">
        <f>SUM(B481:B487)</f>
        <v>763</v>
      </c>
      <c r="C480" s="95">
        <f>SUM(C481:C487)</f>
        <v>16</v>
      </c>
      <c r="D480" s="95">
        <f t="shared" si="7"/>
        <v>2.1</v>
      </c>
    </row>
    <row r="481" spans="1:4" ht="13.5">
      <c r="A481" s="114" t="s">
        <v>75</v>
      </c>
      <c r="B481" s="117"/>
      <c r="C481" s="117"/>
      <c r="D481" s="95" t="str">
        <f t="shared" si="7"/>
        <v/>
      </c>
    </row>
    <row r="482" spans="1:4" ht="13.5">
      <c r="A482" s="114" t="s">
        <v>76</v>
      </c>
      <c r="B482" s="117"/>
      <c r="C482" s="117"/>
      <c r="D482" s="95" t="str">
        <f t="shared" si="7"/>
        <v/>
      </c>
    </row>
    <row r="483" spans="1:4" ht="13.5">
      <c r="A483" s="114" t="s">
        <v>77</v>
      </c>
      <c r="B483" s="117">
        <v>34</v>
      </c>
      <c r="C483" s="117"/>
      <c r="D483" s="95">
        <f t="shared" si="7"/>
        <v>0</v>
      </c>
    </row>
    <row r="484" spans="1:4" ht="13.5">
      <c r="A484" s="114" t="s">
        <v>332</v>
      </c>
      <c r="B484" s="117">
        <v>697</v>
      </c>
      <c r="C484" s="117"/>
      <c r="D484" s="95">
        <f t="shared" si="7"/>
        <v>0</v>
      </c>
    </row>
    <row r="485" spans="1:4" ht="13.5">
      <c r="A485" s="114" t="s">
        <v>333</v>
      </c>
      <c r="B485" s="117">
        <v>30</v>
      </c>
      <c r="C485" s="117">
        <v>16</v>
      </c>
      <c r="D485" s="95">
        <f t="shared" si="7"/>
        <v>53.3</v>
      </c>
    </row>
    <row r="486" spans="1:4" ht="13.5">
      <c r="A486" s="114" t="s">
        <v>334</v>
      </c>
      <c r="B486" s="117"/>
      <c r="C486" s="117"/>
      <c r="D486" s="95" t="str">
        <f t="shared" si="7"/>
        <v/>
      </c>
    </row>
    <row r="487" spans="1:4" ht="13.5">
      <c r="A487" s="114" t="s">
        <v>335</v>
      </c>
      <c r="B487" s="117">
        <v>2</v>
      </c>
      <c r="C487" s="117"/>
      <c r="D487" s="95">
        <f t="shared" si="7"/>
        <v>0</v>
      </c>
    </row>
    <row r="488" spans="1:4" ht="13.5">
      <c r="A488" s="114" t="s">
        <v>336</v>
      </c>
      <c r="B488" s="95">
        <f>SUM(B489:B498)</f>
        <v>2</v>
      </c>
      <c r="C488" s="95">
        <f>SUM(C489:C498)</f>
        <v>50</v>
      </c>
      <c r="D488" s="95">
        <f t="shared" si="7"/>
        <v>2500</v>
      </c>
    </row>
    <row r="489" spans="1:4" ht="13.5">
      <c r="A489" s="114" t="s">
        <v>75</v>
      </c>
      <c r="B489" s="117"/>
      <c r="C489" s="117"/>
      <c r="D489" s="95" t="str">
        <f t="shared" si="7"/>
        <v/>
      </c>
    </row>
    <row r="490" spans="1:4" ht="13.5">
      <c r="A490" s="114" t="s">
        <v>76</v>
      </c>
      <c r="B490" s="117"/>
      <c r="C490" s="117"/>
      <c r="D490" s="95" t="str">
        <f t="shared" si="7"/>
        <v/>
      </c>
    </row>
    <row r="491" spans="1:4" ht="13.5">
      <c r="A491" s="114" t="s">
        <v>77</v>
      </c>
      <c r="B491" s="117"/>
      <c r="C491" s="117"/>
      <c r="D491" s="95" t="str">
        <f t="shared" si="7"/>
        <v/>
      </c>
    </row>
    <row r="492" spans="1:4" ht="13.5">
      <c r="A492" s="114" t="s">
        <v>337</v>
      </c>
      <c r="B492" s="117"/>
      <c r="C492" s="117"/>
      <c r="D492" s="95" t="str">
        <f t="shared" si="7"/>
        <v/>
      </c>
    </row>
    <row r="493" spans="1:4" ht="13.5">
      <c r="A493" s="114" t="s">
        <v>338</v>
      </c>
      <c r="B493" s="117"/>
      <c r="C493" s="117"/>
      <c r="D493" s="95" t="str">
        <f t="shared" si="7"/>
        <v/>
      </c>
    </row>
    <row r="494" spans="1:4" ht="13.5">
      <c r="A494" s="114" t="s">
        <v>339</v>
      </c>
      <c r="B494" s="117"/>
      <c r="C494" s="117"/>
      <c r="D494" s="95" t="str">
        <f t="shared" si="7"/>
        <v/>
      </c>
    </row>
    <row r="495" spans="1:4" ht="13.5">
      <c r="A495" s="114" t="s">
        <v>340</v>
      </c>
      <c r="B495" s="117"/>
      <c r="C495" s="117"/>
      <c r="D495" s="95" t="str">
        <f t="shared" si="7"/>
        <v/>
      </c>
    </row>
    <row r="496" spans="1:4" ht="13.5">
      <c r="A496" s="114" t="s">
        <v>341</v>
      </c>
      <c r="B496" s="117">
        <v>2</v>
      </c>
      <c r="C496" s="117">
        <v>50</v>
      </c>
      <c r="D496" s="95">
        <f t="shared" si="7"/>
        <v>2500</v>
      </c>
    </row>
    <row r="497" spans="1:4" ht="13.5">
      <c r="A497" s="114" t="s">
        <v>342</v>
      </c>
      <c r="B497" s="117"/>
      <c r="C497" s="117"/>
      <c r="D497" s="95" t="str">
        <f t="shared" si="7"/>
        <v/>
      </c>
    </row>
    <row r="498" spans="1:4" ht="13.5">
      <c r="A498" s="114" t="s">
        <v>343</v>
      </c>
      <c r="B498" s="117"/>
      <c r="C498" s="117"/>
      <c r="D498" s="95" t="str">
        <f t="shared" si="7"/>
        <v/>
      </c>
    </row>
    <row r="499" spans="1:4" ht="13.5">
      <c r="A499" s="114" t="s">
        <v>1351</v>
      </c>
      <c r="B499" s="95">
        <f>SUM(B500:B507)</f>
        <v>31</v>
      </c>
      <c r="C499" s="95">
        <f>SUM(C500:C507)</f>
        <v>24</v>
      </c>
      <c r="D499" s="95">
        <f t="shared" si="7"/>
        <v>77.400000000000006</v>
      </c>
    </row>
    <row r="500" spans="1:4" ht="13.5">
      <c r="A500" s="114" t="s">
        <v>75</v>
      </c>
      <c r="B500" s="117"/>
      <c r="C500" s="117"/>
      <c r="D500" s="95" t="str">
        <f t="shared" si="7"/>
        <v/>
      </c>
    </row>
    <row r="501" spans="1:4" ht="13.5">
      <c r="A501" s="114" t="s">
        <v>1352</v>
      </c>
      <c r="B501" s="117"/>
      <c r="C501" s="117"/>
      <c r="D501" s="95" t="str">
        <f t="shared" si="7"/>
        <v/>
      </c>
    </row>
    <row r="502" spans="1:4" ht="13.5">
      <c r="A502" s="114" t="s">
        <v>77</v>
      </c>
      <c r="B502" s="117"/>
      <c r="C502" s="117"/>
      <c r="D502" s="95" t="str">
        <f t="shared" si="7"/>
        <v/>
      </c>
    </row>
    <row r="503" spans="1:4" ht="13.5">
      <c r="A503" s="114" t="s">
        <v>1353</v>
      </c>
      <c r="B503" s="117"/>
      <c r="C503" s="117"/>
      <c r="D503" s="95" t="str">
        <f t="shared" si="7"/>
        <v/>
      </c>
    </row>
    <row r="504" spans="1:4" ht="13.5">
      <c r="A504" s="114" t="s">
        <v>1354</v>
      </c>
      <c r="B504" s="117"/>
      <c r="C504" s="117"/>
      <c r="D504" s="95" t="str">
        <f t="shared" si="7"/>
        <v/>
      </c>
    </row>
    <row r="505" spans="1:4" ht="13.5">
      <c r="A505" s="114" t="s">
        <v>1355</v>
      </c>
      <c r="B505" s="117"/>
      <c r="C505" s="117"/>
      <c r="D505" s="95" t="str">
        <f t="shared" si="7"/>
        <v/>
      </c>
    </row>
    <row r="506" spans="1:4" ht="13.5">
      <c r="A506" s="114" t="s">
        <v>1356</v>
      </c>
      <c r="B506" s="117"/>
      <c r="C506" s="117"/>
      <c r="D506" s="95" t="str">
        <f t="shared" si="7"/>
        <v/>
      </c>
    </row>
    <row r="507" spans="1:4" ht="13.5">
      <c r="A507" s="114" t="s">
        <v>1357</v>
      </c>
      <c r="B507" s="117">
        <v>31</v>
      </c>
      <c r="C507" s="117">
        <v>24</v>
      </c>
      <c r="D507" s="95">
        <f t="shared" si="7"/>
        <v>77.400000000000006</v>
      </c>
    </row>
    <row r="508" spans="1:4" ht="13.5">
      <c r="A508" s="114" t="s">
        <v>1358</v>
      </c>
      <c r="B508" s="95">
        <f>SUM(B509:B515)</f>
        <v>1104</v>
      </c>
      <c r="C508" s="95">
        <f>SUM(C509:C515)</f>
        <v>397</v>
      </c>
      <c r="D508" s="95">
        <f t="shared" si="7"/>
        <v>36</v>
      </c>
    </row>
    <row r="509" spans="1:4" ht="13.5">
      <c r="A509" s="114" t="s">
        <v>75</v>
      </c>
      <c r="B509" s="117">
        <v>465</v>
      </c>
      <c r="C509" s="117"/>
      <c r="D509" s="95">
        <f t="shared" si="7"/>
        <v>0</v>
      </c>
    </row>
    <row r="510" spans="1:4" ht="13.5">
      <c r="A510" s="114" t="s">
        <v>76</v>
      </c>
      <c r="B510" s="117"/>
      <c r="C510" s="117"/>
      <c r="D510" s="95" t="str">
        <f t="shared" si="7"/>
        <v/>
      </c>
    </row>
    <row r="511" spans="1:4" ht="13.5">
      <c r="A511" s="114" t="s">
        <v>77</v>
      </c>
      <c r="B511" s="117">
        <v>31</v>
      </c>
      <c r="C511" s="117">
        <v>371</v>
      </c>
      <c r="D511" s="95">
        <f t="shared" si="7"/>
        <v>1196.8</v>
      </c>
    </row>
    <row r="512" spans="1:4" ht="13.5">
      <c r="A512" s="114" t="s">
        <v>344</v>
      </c>
      <c r="B512" s="117"/>
      <c r="C512" s="117"/>
      <c r="D512" s="95" t="str">
        <f t="shared" si="7"/>
        <v/>
      </c>
    </row>
    <row r="513" spans="1:4" ht="13.5">
      <c r="A513" s="114" t="s">
        <v>345</v>
      </c>
      <c r="B513" s="117">
        <v>499</v>
      </c>
      <c r="C513" s="117"/>
      <c r="D513" s="95">
        <f t="shared" si="7"/>
        <v>0</v>
      </c>
    </row>
    <row r="514" spans="1:4" ht="13.5">
      <c r="A514" s="114" t="s">
        <v>1359</v>
      </c>
      <c r="B514" s="117"/>
      <c r="C514" s="117"/>
      <c r="D514" s="95" t="str">
        <f t="shared" si="7"/>
        <v/>
      </c>
    </row>
    <row r="515" spans="1:4" ht="13.5">
      <c r="A515" s="114" t="s">
        <v>1360</v>
      </c>
      <c r="B515" s="117">
        <v>109</v>
      </c>
      <c r="C515" s="117">
        <v>26</v>
      </c>
      <c r="D515" s="95">
        <f t="shared" si="7"/>
        <v>23.9</v>
      </c>
    </row>
    <row r="516" spans="1:4" ht="13.5">
      <c r="A516" s="114" t="s">
        <v>1361</v>
      </c>
      <c r="B516" s="95">
        <f>SUM(B517:B519)</f>
        <v>183</v>
      </c>
      <c r="C516" s="95">
        <f>SUM(C517:C519)</f>
        <v>34</v>
      </c>
      <c r="D516" s="95">
        <f t="shared" si="7"/>
        <v>18.600000000000001</v>
      </c>
    </row>
    <row r="517" spans="1:4" ht="13.5">
      <c r="A517" s="114" t="s">
        <v>346</v>
      </c>
      <c r="B517" s="117">
        <v>100</v>
      </c>
      <c r="C517" s="117"/>
      <c r="D517" s="95">
        <f t="shared" ref="D517:D580" si="8">IF(B517=0,"",ROUND(C517/B517*100,1))</f>
        <v>0</v>
      </c>
    </row>
    <row r="518" spans="1:4" ht="13.5">
      <c r="A518" s="114" t="s">
        <v>347</v>
      </c>
      <c r="B518" s="117"/>
      <c r="C518" s="117"/>
      <c r="D518" s="95" t="str">
        <f t="shared" si="8"/>
        <v/>
      </c>
    </row>
    <row r="519" spans="1:4" ht="13.5">
      <c r="A519" s="114" t="s">
        <v>1362</v>
      </c>
      <c r="B519" s="117">
        <v>83</v>
      </c>
      <c r="C519" s="117">
        <v>34</v>
      </c>
      <c r="D519" s="95">
        <f t="shared" si="8"/>
        <v>41</v>
      </c>
    </row>
    <row r="520" spans="1:4" ht="13.5">
      <c r="A520" s="114" t="s">
        <v>348</v>
      </c>
      <c r="B520" s="127">
        <f>SUM(B521,B535,B543,B545,B553,B557,B567,B575,B582,B590,B599,B604,B607,B610,B613,B616,B619,B623,B628,B636,B639)</f>
        <v>41390</v>
      </c>
      <c r="C520" s="127">
        <f>SUM(C521,C535,C543,C545,C553,C557,C567,C575,C582,C590,C599,C604,C607,C610,C613,C616,C619,C623,C628,C636,C639)</f>
        <v>47596</v>
      </c>
      <c r="D520" s="95">
        <f t="shared" si="8"/>
        <v>115</v>
      </c>
    </row>
    <row r="521" spans="1:4" ht="13.5">
      <c r="A521" s="114" t="s">
        <v>349</v>
      </c>
      <c r="B521" s="95">
        <f>SUM(B522:B534)</f>
        <v>2052</v>
      </c>
      <c r="C521" s="95">
        <f>SUM(C522:C534)</f>
        <v>3450</v>
      </c>
      <c r="D521" s="95">
        <f t="shared" si="8"/>
        <v>168.1</v>
      </c>
    </row>
    <row r="522" spans="1:4" ht="13.5">
      <c r="A522" s="114" t="s">
        <v>75</v>
      </c>
      <c r="B522" s="117">
        <v>1168</v>
      </c>
      <c r="C522" s="117">
        <v>1850</v>
      </c>
      <c r="D522" s="95">
        <f t="shared" si="8"/>
        <v>158.4</v>
      </c>
    </row>
    <row r="523" spans="1:4" ht="13.5">
      <c r="A523" s="114" t="s">
        <v>76</v>
      </c>
      <c r="B523" s="117">
        <v>22</v>
      </c>
      <c r="C523" s="117">
        <v>30</v>
      </c>
      <c r="D523" s="95">
        <f t="shared" si="8"/>
        <v>136.4</v>
      </c>
    </row>
    <row r="524" spans="1:4" ht="13.5">
      <c r="A524" s="114" t="s">
        <v>77</v>
      </c>
      <c r="B524" s="117">
        <v>195</v>
      </c>
      <c r="C524" s="117">
        <v>162</v>
      </c>
      <c r="D524" s="95">
        <f t="shared" si="8"/>
        <v>83.1</v>
      </c>
    </row>
    <row r="525" spans="1:4" ht="13.5">
      <c r="A525" s="114" t="s">
        <v>350</v>
      </c>
      <c r="B525" s="117"/>
      <c r="C525" s="117"/>
      <c r="D525" s="95" t="str">
        <f t="shared" si="8"/>
        <v/>
      </c>
    </row>
    <row r="526" spans="1:4" ht="13.5">
      <c r="A526" s="114" t="s">
        <v>351</v>
      </c>
      <c r="B526" s="117"/>
      <c r="C526" s="117"/>
      <c r="D526" s="95" t="str">
        <f t="shared" si="8"/>
        <v/>
      </c>
    </row>
    <row r="527" spans="1:4" ht="13.5">
      <c r="A527" s="114" t="s">
        <v>352</v>
      </c>
      <c r="B527" s="117"/>
      <c r="C527" s="117"/>
      <c r="D527" s="95" t="str">
        <f t="shared" si="8"/>
        <v/>
      </c>
    </row>
    <row r="528" spans="1:4" ht="13.5">
      <c r="A528" s="114" t="s">
        <v>353</v>
      </c>
      <c r="B528" s="117">
        <v>10</v>
      </c>
      <c r="C528" s="117"/>
      <c r="D528" s="95">
        <f t="shared" si="8"/>
        <v>0</v>
      </c>
    </row>
    <row r="529" spans="1:4" ht="13.5">
      <c r="A529" s="114" t="s">
        <v>116</v>
      </c>
      <c r="B529" s="117"/>
      <c r="C529" s="117"/>
      <c r="D529" s="95" t="str">
        <f t="shared" si="8"/>
        <v/>
      </c>
    </row>
    <row r="530" spans="1:4" ht="13.5">
      <c r="A530" s="114" t="s">
        <v>354</v>
      </c>
      <c r="B530" s="117">
        <v>618</v>
      </c>
      <c r="C530" s="117">
        <v>1400</v>
      </c>
      <c r="D530" s="95">
        <f t="shared" si="8"/>
        <v>226.5</v>
      </c>
    </row>
    <row r="531" spans="1:4" ht="13.5">
      <c r="A531" s="114" t="s">
        <v>355</v>
      </c>
      <c r="B531" s="117"/>
      <c r="C531" s="117"/>
      <c r="D531" s="95" t="str">
        <f t="shared" si="8"/>
        <v/>
      </c>
    </row>
    <row r="532" spans="1:4" ht="13.5">
      <c r="A532" s="114" t="s">
        <v>356</v>
      </c>
      <c r="B532" s="117">
        <v>10</v>
      </c>
      <c r="C532" s="117"/>
      <c r="D532" s="95">
        <f t="shared" si="8"/>
        <v>0</v>
      </c>
    </row>
    <row r="533" spans="1:4" ht="13.5">
      <c r="A533" s="114" t="s">
        <v>357</v>
      </c>
      <c r="B533" s="117"/>
      <c r="C533" s="117"/>
      <c r="D533" s="95" t="str">
        <f t="shared" si="8"/>
        <v/>
      </c>
    </row>
    <row r="534" spans="1:4" ht="13.5">
      <c r="A534" s="114" t="s">
        <v>358</v>
      </c>
      <c r="B534" s="117">
        <v>29</v>
      </c>
      <c r="C534" s="117">
        <v>8</v>
      </c>
      <c r="D534" s="95">
        <f t="shared" si="8"/>
        <v>27.6</v>
      </c>
    </row>
    <row r="535" spans="1:4" ht="13.5">
      <c r="A535" s="114" t="s">
        <v>359</v>
      </c>
      <c r="B535" s="95">
        <f>SUM(B536:B542)</f>
        <v>524</v>
      </c>
      <c r="C535" s="95">
        <f>SUM(C536:C542)</f>
        <v>762</v>
      </c>
      <c r="D535" s="95">
        <f t="shared" si="8"/>
        <v>145.4</v>
      </c>
    </row>
    <row r="536" spans="1:4" ht="13.5">
      <c r="A536" s="114" t="s">
        <v>75</v>
      </c>
      <c r="B536" s="117">
        <v>171</v>
      </c>
      <c r="C536" s="117">
        <v>118</v>
      </c>
      <c r="D536" s="95">
        <f t="shared" si="8"/>
        <v>69</v>
      </c>
    </row>
    <row r="537" spans="1:4" ht="13.5">
      <c r="A537" s="114" t="s">
        <v>76</v>
      </c>
      <c r="B537" s="117"/>
      <c r="C537" s="117"/>
      <c r="D537" s="95" t="str">
        <f t="shared" si="8"/>
        <v/>
      </c>
    </row>
    <row r="538" spans="1:4" ht="13.5">
      <c r="A538" s="114" t="s">
        <v>77</v>
      </c>
      <c r="B538" s="117">
        <v>151</v>
      </c>
      <c r="C538" s="117">
        <v>294</v>
      </c>
      <c r="D538" s="95">
        <f t="shared" si="8"/>
        <v>194.7</v>
      </c>
    </row>
    <row r="539" spans="1:4" ht="13.5">
      <c r="A539" s="114" t="s">
        <v>1363</v>
      </c>
      <c r="B539" s="117"/>
      <c r="C539" s="117"/>
      <c r="D539" s="95" t="str">
        <f t="shared" si="8"/>
        <v/>
      </c>
    </row>
    <row r="540" spans="1:4" ht="13.5">
      <c r="A540" s="114" t="s">
        <v>360</v>
      </c>
      <c r="B540" s="117"/>
      <c r="C540" s="117"/>
      <c r="D540" s="95" t="str">
        <f t="shared" si="8"/>
        <v/>
      </c>
    </row>
    <row r="541" spans="1:4" ht="13.5">
      <c r="A541" s="114" t="s">
        <v>1364</v>
      </c>
      <c r="B541" s="117"/>
      <c r="C541" s="117"/>
      <c r="D541" s="95" t="str">
        <f t="shared" si="8"/>
        <v/>
      </c>
    </row>
    <row r="542" spans="1:4" ht="13.5">
      <c r="A542" s="114" t="s">
        <v>361</v>
      </c>
      <c r="B542" s="117">
        <v>202</v>
      </c>
      <c r="C542" s="117">
        <v>350</v>
      </c>
      <c r="D542" s="95">
        <f t="shared" si="8"/>
        <v>173.3</v>
      </c>
    </row>
    <row r="543" spans="1:4" ht="13.5">
      <c r="A543" s="114" t="s">
        <v>362</v>
      </c>
      <c r="B543" s="95">
        <f>SUM(B544)</f>
        <v>0</v>
      </c>
      <c r="C543" s="95">
        <f>SUM(C544)</f>
        <v>0</v>
      </c>
      <c r="D543" s="95" t="str">
        <f t="shared" si="8"/>
        <v/>
      </c>
    </row>
    <row r="544" spans="1:4" ht="13.5">
      <c r="A544" s="114" t="s">
        <v>363</v>
      </c>
      <c r="B544" s="117"/>
      <c r="C544" s="117"/>
      <c r="D544" s="95" t="str">
        <f t="shared" si="8"/>
        <v/>
      </c>
    </row>
    <row r="545" spans="1:4" ht="13.5">
      <c r="A545" s="114" t="s">
        <v>1365</v>
      </c>
      <c r="B545" s="95">
        <f>SUM(B546:B552)</f>
        <v>16203</v>
      </c>
      <c r="C545" s="95">
        <f>SUM(C546:C552)</f>
        <v>19239</v>
      </c>
      <c r="D545" s="95">
        <f t="shared" si="8"/>
        <v>118.7</v>
      </c>
    </row>
    <row r="546" spans="1:4" ht="13.5">
      <c r="A546" s="114" t="s">
        <v>1366</v>
      </c>
      <c r="B546" s="117"/>
      <c r="C546" s="117">
        <v>211</v>
      </c>
      <c r="D546" s="95" t="str">
        <f t="shared" si="8"/>
        <v/>
      </c>
    </row>
    <row r="547" spans="1:4" ht="13.5">
      <c r="A547" s="114" t="s">
        <v>364</v>
      </c>
      <c r="B547" s="117"/>
      <c r="C547" s="117">
        <v>694</v>
      </c>
      <c r="D547" s="95" t="str">
        <f t="shared" si="8"/>
        <v/>
      </c>
    </row>
    <row r="548" spans="1:4" ht="13.5">
      <c r="A548" s="114" t="s">
        <v>365</v>
      </c>
      <c r="B548" s="117"/>
      <c r="C548" s="117"/>
      <c r="D548" s="95" t="str">
        <f t="shared" si="8"/>
        <v/>
      </c>
    </row>
    <row r="549" spans="1:4" ht="13.5">
      <c r="A549" s="114" t="s">
        <v>366</v>
      </c>
      <c r="B549" s="117">
        <v>8906</v>
      </c>
      <c r="C549" s="117">
        <v>8967</v>
      </c>
      <c r="D549" s="95">
        <f t="shared" si="8"/>
        <v>100.7</v>
      </c>
    </row>
    <row r="550" spans="1:4" ht="13.5">
      <c r="A550" s="114" t="s">
        <v>367</v>
      </c>
      <c r="B550" s="117">
        <v>2669</v>
      </c>
      <c r="C550" s="117">
        <v>2403</v>
      </c>
      <c r="D550" s="95">
        <f t="shared" si="8"/>
        <v>90</v>
      </c>
    </row>
    <row r="551" spans="1:4" ht="13.5">
      <c r="A551" s="114" t="s">
        <v>368</v>
      </c>
      <c r="B551" s="117">
        <v>4628</v>
      </c>
      <c r="C551" s="117">
        <v>6964</v>
      </c>
      <c r="D551" s="95">
        <f t="shared" si="8"/>
        <v>150.5</v>
      </c>
    </row>
    <row r="552" spans="1:4" ht="13.5">
      <c r="A552" s="114" t="s">
        <v>1367</v>
      </c>
      <c r="B552" s="117"/>
      <c r="C552" s="117"/>
      <c r="D552" s="95" t="str">
        <f t="shared" si="8"/>
        <v/>
      </c>
    </row>
    <row r="553" spans="1:4" ht="13.5">
      <c r="A553" s="114" t="s">
        <v>369</v>
      </c>
      <c r="B553" s="95">
        <f>SUM(B554:B556)</f>
        <v>0</v>
      </c>
      <c r="C553" s="95">
        <f>SUM(C554:C556)</f>
        <v>0</v>
      </c>
      <c r="D553" s="95" t="str">
        <f t="shared" si="8"/>
        <v/>
      </c>
    </row>
    <row r="554" spans="1:4" ht="13.5">
      <c r="A554" s="114" t="s">
        <v>370</v>
      </c>
      <c r="B554" s="117"/>
      <c r="C554" s="117"/>
      <c r="D554" s="95" t="str">
        <f t="shared" si="8"/>
        <v/>
      </c>
    </row>
    <row r="555" spans="1:4" ht="13.5">
      <c r="A555" s="114" t="s">
        <v>371</v>
      </c>
      <c r="B555" s="117"/>
      <c r="C555" s="117"/>
      <c r="D555" s="95" t="str">
        <f t="shared" si="8"/>
        <v/>
      </c>
    </row>
    <row r="556" spans="1:4" ht="13.5">
      <c r="A556" s="114" t="s">
        <v>372</v>
      </c>
      <c r="B556" s="117"/>
      <c r="C556" s="117"/>
      <c r="D556" s="95" t="str">
        <f t="shared" si="8"/>
        <v/>
      </c>
    </row>
    <row r="557" spans="1:4" ht="13.5">
      <c r="A557" s="114" t="s">
        <v>373</v>
      </c>
      <c r="B557" s="95">
        <f>SUM(B558:B566)</f>
        <v>659</v>
      </c>
      <c r="C557" s="95">
        <f>SUM(C558:C566)</f>
        <v>551</v>
      </c>
      <c r="D557" s="95">
        <f t="shared" si="8"/>
        <v>83.6</v>
      </c>
    </row>
    <row r="558" spans="1:4" ht="13.5">
      <c r="A558" s="114" t="s">
        <v>374</v>
      </c>
      <c r="B558" s="117"/>
      <c r="C558" s="117"/>
      <c r="D558" s="95" t="str">
        <f t="shared" si="8"/>
        <v/>
      </c>
    </row>
    <row r="559" spans="1:4" ht="13.5">
      <c r="A559" s="114" t="s">
        <v>375</v>
      </c>
      <c r="B559" s="117"/>
      <c r="C559" s="117"/>
      <c r="D559" s="95" t="str">
        <f t="shared" si="8"/>
        <v/>
      </c>
    </row>
    <row r="560" spans="1:4" ht="13.5">
      <c r="A560" s="114" t="s">
        <v>376</v>
      </c>
      <c r="B560" s="117"/>
      <c r="C560" s="117"/>
      <c r="D560" s="95" t="str">
        <f t="shared" si="8"/>
        <v/>
      </c>
    </row>
    <row r="561" spans="1:4" ht="13.5">
      <c r="A561" s="114" t="s">
        <v>377</v>
      </c>
      <c r="B561" s="117"/>
      <c r="C561" s="117">
        <v>86</v>
      </c>
      <c r="D561" s="95" t="str">
        <f t="shared" si="8"/>
        <v/>
      </c>
    </row>
    <row r="562" spans="1:4" ht="13.5">
      <c r="A562" s="114" t="s">
        <v>378</v>
      </c>
      <c r="B562" s="117"/>
      <c r="C562" s="117"/>
      <c r="D562" s="95" t="str">
        <f t="shared" si="8"/>
        <v/>
      </c>
    </row>
    <row r="563" spans="1:4" ht="13.5">
      <c r="A563" s="114" t="s">
        <v>379</v>
      </c>
      <c r="B563" s="117"/>
      <c r="C563" s="117"/>
      <c r="D563" s="95" t="str">
        <f t="shared" si="8"/>
        <v/>
      </c>
    </row>
    <row r="564" spans="1:4" ht="13.5">
      <c r="A564" s="114" t="s">
        <v>380</v>
      </c>
      <c r="B564" s="117"/>
      <c r="C564" s="117"/>
      <c r="D564" s="95" t="str">
        <f t="shared" si="8"/>
        <v/>
      </c>
    </row>
    <row r="565" spans="1:4" ht="13.5">
      <c r="A565" s="114" t="s">
        <v>381</v>
      </c>
      <c r="B565" s="117"/>
      <c r="C565" s="117"/>
      <c r="D565" s="95" t="str">
        <f t="shared" si="8"/>
        <v/>
      </c>
    </row>
    <row r="566" spans="1:4" ht="13.5">
      <c r="A566" s="114" t="s">
        <v>382</v>
      </c>
      <c r="B566" s="117">
        <v>659</v>
      </c>
      <c r="C566" s="117">
        <v>465</v>
      </c>
      <c r="D566" s="95">
        <f t="shared" si="8"/>
        <v>70.599999999999994</v>
      </c>
    </row>
    <row r="567" spans="1:4" ht="13.5">
      <c r="A567" s="114" t="s">
        <v>383</v>
      </c>
      <c r="B567" s="95">
        <f>SUM(B568:B574)</f>
        <v>3057</v>
      </c>
      <c r="C567" s="95">
        <f>SUM(C568:C574)</f>
        <v>3180</v>
      </c>
      <c r="D567" s="95">
        <f t="shared" si="8"/>
        <v>104</v>
      </c>
    </row>
    <row r="568" spans="1:4" ht="13.5">
      <c r="A568" s="114" t="s">
        <v>384</v>
      </c>
      <c r="B568" s="117">
        <v>100</v>
      </c>
      <c r="C568" s="117">
        <v>195</v>
      </c>
      <c r="D568" s="95">
        <f t="shared" si="8"/>
        <v>195</v>
      </c>
    </row>
    <row r="569" spans="1:4" ht="13.5">
      <c r="A569" s="114" t="s">
        <v>385</v>
      </c>
      <c r="B569" s="117"/>
      <c r="C569" s="117"/>
      <c r="D569" s="95" t="str">
        <f t="shared" si="8"/>
        <v/>
      </c>
    </row>
    <row r="570" spans="1:4" ht="13.5">
      <c r="A570" s="114" t="s">
        <v>386</v>
      </c>
      <c r="B570" s="117">
        <v>1907</v>
      </c>
      <c r="C570" s="117">
        <v>1832</v>
      </c>
      <c r="D570" s="95">
        <f t="shared" si="8"/>
        <v>96.1</v>
      </c>
    </row>
    <row r="571" spans="1:4" ht="13.5">
      <c r="A571" s="114" t="s">
        <v>387</v>
      </c>
      <c r="B571" s="117">
        <v>3</v>
      </c>
      <c r="C571" s="117">
        <v>3</v>
      </c>
      <c r="D571" s="95">
        <f t="shared" si="8"/>
        <v>100</v>
      </c>
    </row>
    <row r="572" spans="1:4" ht="13.5">
      <c r="A572" s="114" t="s">
        <v>388</v>
      </c>
      <c r="B572" s="117">
        <v>1012</v>
      </c>
      <c r="C572" s="117">
        <v>949</v>
      </c>
      <c r="D572" s="95">
        <f t="shared" si="8"/>
        <v>93.8</v>
      </c>
    </row>
    <row r="573" spans="1:4" ht="13.5">
      <c r="A573" s="114" t="s">
        <v>389</v>
      </c>
      <c r="B573" s="117"/>
      <c r="C573" s="117"/>
      <c r="D573" s="95" t="str">
        <f t="shared" si="8"/>
        <v/>
      </c>
    </row>
    <row r="574" spans="1:4" ht="13.5">
      <c r="A574" s="114" t="s">
        <v>390</v>
      </c>
      <c r="B574" s="117">
        <v>35</v>
      </c>
      <c r="C574" s="117">
        <v>201</v>
      </c>
      <c r="D574" s="95">
        <f t="shared" si="8"/>
        <v>574.29999999999995</v>
      </c>
    </row>
    <row r="575" spans="1:4" ht="13.5">
      <c r="A575" s="114" t="s">
        <v>391</v>
      </c>
      <c r="B575" s="95">
        <f>SUM(B576:B581)</f>
        <v>708</v>
      </c>
      <c r="C575" s="95">
        <f>SUM(C576:C581)</f>
        <v>1893</v>
      </c>
      <c r="D575" s="95">
        <f t="shared" si="8"/>
        <v>267.39999999999998</v>
      </c>
    </row>
    <row r="576" spans="1:4" s="20" customFormat="1">
      <c r="A576" s="114" t="s">
        <v>392</v>
      </c>
      <c r="B576" s="117">
        <v>499</v>
      </c>
      <c r="C576" s="117">
        <v>698</v>
      </c>
      <c r="D576" s="95">
        <f t="shared" si="8"/>
        <v>139.9</v>
      </c>
    </row>
    <row r="577" spans="1:4" s="20" customFormat="1">
      <c r="A577" s="114" t="s">
        <v>393</v>
      </c>
      <c r="B577" s="117">
        <v>44</v>
      </c>
      <c r="C577" s="117">
        <v>60</v>
      </c>
      <c r="D577" s="95">
        <f t="shared" si="8"/>
        <v>136.4</v>
      </c>
    </row>
    <row r="578" spans="1:4" ht="13.5">
      <c r="A578" s="114" t="s">
        <v>394</v>
      </c>
      <c r="B578" s="117"/>
      <c r="C578" s="117"/>
      <c r="D578" s="95" t="str">
        <f t="shared" si="8"/>
        <v/>
      </c>
    </row>
    <row r="579" spans="1:4" ht="13.5">
      <c r="A579" s="114" t="s">
        <v>395</v>
      </c>
      <c r="B579" s="117">
        <v>29</v>
      </c>
      <c r="C579" s="117"/>
      <c r="D579" s="95">
        <f t="shared" si="8"/>
        <v>0</v>
      </c>
    </row>
    <row r="580" spans="1:4" ht="13.5">
      <c r="A580" s="114" t="s">
        <v>1368</v>
      </c>
      <c r="B580" s="117"/>
      <c r="C580" s="117">
        <v>189</v>
      </c>
      <c r="D580" s="95" t="str">
        <f t="shared" si="8"/>
        <v/>
      </c>
    </row>
    <row r="581" spans="1:4" ht="13.5">
      <c r="A581" s="114" t="s">
        <v>396</v>
      </c>
      <c r="B581" s="117">
        <v>136</v>
      </c>
      <c r="C581" s="117">
        <v>946</v>
      </c>
      <c r="D581" s="95">
        <f t="shared" ref="D581:D644" si="9">IF(B581=0,"",ROUND(C581/B581*100,1))</f>
        <v>695.6</v>
      </c>
    </row>
    <row r="582" spans="1:4" ht="13.5">
      <c r="A582" s="114" t="s">
        <v>397</v>
      </c>
      <c r="B582" s="95">
        <f>SUM(B583:B589)</f>
        <v>825</v>
      </c>
      <c r="C582" s="95">
        <f>SUM(C583:C589)</f>
        <v>807</v>
      </c>
      <c r="D582" s="95">
        <f t="shared" si="9"/>
        <v>97.8</v>
      </c>
    </row>
    <row r="583" spans="1:4" s="20" customFormat="1">
      <c r="A583" s="114" t="s">
        <v>398</v>
      </c>
      <c r="B583" s="117">
        <v>4</v>
      </c>
      <c r="C583" s="117">
        <v>30</v>
      </c>
      <c r="D583" s="95">
        <f t="shared" si="9"/>
        <v>750</v>
      </c>
    </row>
    <row r="584" spans="1:4" s="20" customFormat="1">
      <c r="A584" s="114" t="s">
        <v>399</v>
      </c>
      <c r="B584" s="117">
        <v>748</v>
      </c>
      <c r="C584" s="117">
        <v>694</v>
      </c>
      <c r="D584" s="95">
        <f t="shared" si="9"/>
        <v>92.8</v>
      </c>
    </row>
    <row r="585" spans="1:4" s="20" customFormat="1">
      <c r="A585" s="114" t="s">
        <v>1369</v>
      </c>
      <c r="B585" s="117"/>
      <c r="C585" s="117"/>
      <c r="D585" s="95" t="str">
        <f t="shared" si="9"/>
        <v/>
      </c>
    </row>
    <row r="586" spans="1:4" ht="13.5">
      <c r="A586" s="114" t="s">
        <v>400</v>
      </c>
      <c r="B586" s="117">
        <v>11</v>
      </c>
      <c r="C586" s="117">
        <v>15</v>
      </c>
      <c r="D586" s="95">
        <f t="shared" si="9"/>
        <v>136.4</v>
      </c>
    </row>
    <row r="587" spans="1:4" ht="13.5">
      <c r="A587" s="114" t="s">
        <v>401</v>
      </c>
      <c r="B587" s="117">
        <v>40</v>
      </c>
      <c r="C587" s="117">
        <v>62</v>
      </c>
      <c r="D587" s="95">
        <f t="shared" si="9"/>
        <v>155</v>
      </c>
    </row>
    <row r="588" spans="1:4" ht="13.5">
      <c r="A588" s="114" t="s">
        <v>1370</v>
      </c>
      <c r="B588" s="117"/>
      <c r="C588" s="117"/>
      <c r="D588" s="95" t="str">
        <f t="shared" si="9"/>
        <v/>
      </c>
    </row>
    <row r="589" spans="1:4" ht="13.5">
      <c r="A589" s="114" t="s">
        <v>402</v>
      </c>
      <c r="B589" s="117">
        <v>22</v>
      </c>
      <c r="C589" s="117">
        <v>6</v>
      </c>
      <c r="D589" s="95">
        <f t="shared" si="9"/>
        <v>27.3</v>
      </c>
    </row>
    <row r="590" spans="1:4" ht="13.5">
      <c r="A590" s="114" t="s">
        <v>403</v>
      </c>
      <c r="B590" s="95">
        <f>SUM(B591:B598)</f>
        <v>1580</v>
      </c>
      <c r="C590" s="95">
        <f>SUM(C591:C598)</f>
        <v>764</v>
      </c>
      <c r="D590" s="95">
        <f t="shared" si="9"/>
        <v>48.4</v>
      </c>
    </row>
    <row r="591" spans="1:4" ht="13.5">
      <c r="A591" s="114" t="s">
        <v>75</v>
      </c>
      <c r="B591" s="117">
        <v>52</v>
      </c>
      <c r="C591" s="117">
        <v>61</v>
      </c>
      <c r="D591" s="95">
        <f t="shared" si="9"/>
        <v>117.3</v>
      </c>
    </row>
    <row r="592" spans="1:4" ht="13.5">
      <c r="A592" s="114" t="s">
        <v>76</v>
      </c>
      <c r="B592" s="117">
        <v>6</v>
      </c>
      <c r="C592" s="117"/>
      <c r="D592" s="95">
        <f t="shared" si="9"/>
        <v>0</v>
      </c>
    </row>
    <row r="593" spans="1:4" ht="13.5">
      <c r="A593" s="114" t="s">
        <v>77</v>
      </c>
      <c r="B593" s="117">
        <v>16</v>
      </c>
      <c r="C593" s="117">
        <v>22</v>
      </c>
      <c r="D593" s="95">
        <f t="shared" si="9"/>
        <v>137.5</v>
      </c>
    </row>
    <row r="594" spans="1:4" ht="13.5">
      <c r="A594" s="114" t="s">
        <v>404</v>
      </c>
      <c r="B594" s="117">
        <v>2</v>
      </c>
      <c r="C594" s="117"/>
      <c r="D594" s="95">
        <f t="shared" si="9"/>
        <v>0</v>
      </c>
    </row>
    <row r="595" spans="1:4" ht="13.5">
      <c r="A595" s="114" t="s">
        <v>405</v>
      </c>
      <c r="B595" s="117"/>
      <c r="C595" s="117"/>
      <c r="D595" s="95" t="str">
        <f t="shared" si="9"/>
        <v/>
      </c>
    </row>
    <row r="596" spans="1:4" ht="13.5">
      <c r="A596" s="114" t="s">
        <v>406</v>
      </c>
      <c r="B596" s="117"/>
      <c r="C596" s="117"/>
      <c r="D596" s="95" t="str">
        <f t="shared" si="9"/>
        <v/>
      </c>
    </row>
    <row r="597" spans="1:4" ht="13.5">
      <c r="A597" s="114" t="s">
        <v>407</v>
      </c>
      <c r="B597" s="117">
        <v>894</v>
      </c>
      <c r="C597" s="117">
        <v>221</v>
      </c>
      <c r="D597" s="95">
        <f t="shared" si="9"/>
        <v>24.7</v>
      </c>
    </row>
    <row r="598" spans="1:4" ht="13.5">
      <c r="A598" s="114" t="s">
        <v>408</v>
      </c>
      <c r="B598" s="117">
        <v>610</v>
      </c>
      <c r="C598" s="117">
        <v>460</v>
      </c>
      <c r="D598" s="95">
        <f t="shared" si="9"/>
        <v>75.400000000000006</v>
      </c>
    </row>
    <row r="599" spans="1:4" ht="13.5">
      <c r="A599" s="114" t="s">
        <v>409</v>
      </c>
      <c r="B599" s="95">
        <f>SUM(B600:B603)</f>
        <v>0</v>
      </c>
      <c r="C599" s="95">
        <f>SUM(C600:C603)</f>
        <v>0</v>
      </c>
      <c r="D599" s="95" t="str">
        <f t="shared" si="9"/>
        <v/>
      </c>
    </row>
    <row r="600" spans="1:4" ht="13.5">
      <c r="A600" s="114" t="s">
        <v>75</v>
      </c>
      <c r="B600" s="117"/>
      <c r="C600" s="117"/>
      <c r="D600" s="95" t="str">
        <f t="shared" si="9"/>
        <v/>
      </c>
    </row>
    <row r="601" spans="1:4" ht="13.5">
      <c r="A601" s="114" t="s">
        <v>76</v>
      </c>
      <c r="B601" s="117"/>
      <c r="C601" s="117"/>
      <c r="D601" s="95" t="str">
        <f t="shared" si="9"/>
        <v/>
      </c>
    </row>
    <row r="602" spans="1:4" ht="13.5">
      <c r="A602" s="114" t="s">
        <v>77</v>
      </c>
      <c r="B602" s="117"/>
      <c r="C602" s="117"/>
      <c r="D602" s="95" t="str">
        <f t="shared" si="9"/>
        <v/>
      </c>
    </row>
    <row r="603" spans="1:4" ht="13.5">
      <c r="A603" s="114" t="s">
        <v>410</v>
      </c>
      <c r="B603" s="117"/>
      <c r="C603" s="117"/>
      <c r="D603" s="95" t="str">
        <f t="shared" si="9"/>
        <v/>
      </c>
    </row>
    <row r="604" spans="1:4" ht="13.5">
      <c r="A604" s="114" t="s">
        <v>411</v>
      </c>
      <c r="B604" s="95">
        <f>SUM(B605:B606)</f>
        <v>5738</v>
      </c>
      <c r="C604" s="95">
        <f>SUM(C605:C606)</f>
        <v>3932</v>
      </c>
      <c r="D604" s="95">
        <f t="shared" si="9"/>
        <v>68.5</v>
      </c>
    </row>
    <row r="605" spans="1:4" ht="13.5">
      <c r="A605" s="114" t="s">
        <v>412</v>
      </c>
      <c r="B605" s="117"/>
      <c r="C605" s="117"/>
      <c r="D605" s="95" t="str">
        <f t="shared" si="9"/>
        <v/>
      </c>
    </row>
    <row r="606" spans="1:4" ht="13.5">
      <c r="A606" s="114" t="s">
        <v>413</v>
      </c>
      <c r="B606" s="117">
        <v>5738</v>
      </c>
      <c r="C606" s="117">
        <v>3932</v>
      </c>
      <c r="D606" s="95">
        <f t="shared" si="9"/>
        <v>68.5</v>
      </c>
    </row>
    <row r="607" spans="1:4" ht="13.5">
      <c r="A607" s="114" t="s">
        <v>414</v>
      </c>
      <c r="B607" s="95">
        <f>SUM(B608:B609)</f>
        <v>0</v>
      </c>
      <c r="C607" s="95">
        <f>SUM(C608:C609)</f>
        <v>30</v>
      </c>
      <c r="D607" s="95" t="str">
        <f t="shared" si="9"/>
        <v/>
      </c>
    </row>
    <row r="608" spans="1:4" ht="13.5">
      <c r="A608" s="114" t="s">
        <v>415</v>
      </c>
      <c r="B608" s="117"/>
      <c r="C608" s="117">
        <v>30</v>
      </c>
      <c r="D608" s="95" t="str">
        <f t="shared" si="9"/>
        <v/>
      </c>
    </row>
    <row r="609" spans="1:4" ht="13.5">
      <c r="A609" s="114" t="s">
        <v>416</v>
      </c>
      <c r="B609" s="117"/>
      <c r="C609" s="117"/>
      <c r="D609" s="95" t="str">
        <f t="shared" si="9"/>
        <v/>
      </c>
    </row>
    <row r="610" spans="1:4" ht="13.5">
      <c r="A610" s="114" t="s">
        <v>417</v>
      </c>
      <c r="B610" s="95">
        <f>SUM(B611:B612)</f>
        <v>33</v>
      </c>
      <c r="C610" s="95">
        <f>SUM(C611:C612)</f>
        <v>277</v>
      </c>
      <c r="D610" s="95">
        <f t="shared" si="9"/>
        <v>839.4</v>
      </c>
    </row>
    <row r="611" spans="1:4" ht="13.5">
      <c r="A611" s="114" t="s">
        <v>418</v>
      </c>
      <c r="B611" s="117"/>
      <c r="C611" s="117"/>
      <c r="D611" s="95" t="str">
        <f t="shared" si="9"/>
        <v/>
      </c>
    </row>
    <row r="612" spans="1:4" ht="13.5">
      <c r="A612" s="114" t="s">
        <v>419</v>
      </c>
      <c r="B612" s="117">
        <v>33</v>
      </c>
      <c r="C612" s="117">
        <v>277</v>
      </c>
      <c r="D612" s="95">
        <f t="shared" si="9"/>
        <v>839.4</v>
      </c>
    </row>
    <row r="613" spans="1:4" ht="13.5">
      <c r="A613" s="114" t="s">
        <v>420</v>
      </c>
      <c r="B613" s="95">
        <f>SUM(B614:B615)</f>
        <v>0</v>
      </c>
      <c r="C613" s="95">
        <f>SUM(C614:C615)</f>
        <v>0</v>
      </c>
      <c r="D613" s="95" t="str">
        <f t="shared" si="9"/>
        <v/>
      </c>
    </row>
    <row r="614" spans="1:4" ht="13.5">
      <c r="A614" s="114" t="s">
        <v>1371</v>
      </c>
      <c r="B614" s="117"/>
      <c r="C614" s="117"/>
      <c r="D614" s="95" t="str">
        <f t="shared" si="9"/>
        <v/>
      </c>
    </row>
    <row r="615" spans="1:4" ht="13.5">
      <c r="A615" s="114" t="s">
        <v>421</v>
      </c>
      <c r="B615" s="117"/>
      <c r="C615" s="117"/>
      <c r="D615" s="95" t="str">
        <f t="shared" si="9"/>
        <v/>
      </c>
    </row>
    <row r="616" spans="1:4" ht="13.5">
      <c r="A616" s="114" t="s">
        <v>422</v>
      </c>
      <c r="B616" s="95">
        <f>SUM(B617:B618)</f>
        <v>251</v>
      </c>
      <c r="C616" s="95">
        <f>SUM(C617:C618)</f>
        <v>123</v>
      </c>
      <c r="D616" s="95">
        <f t="shared" si="9"/>
        <v>49</v>
      </c>
    </row>
    <row r="617" spans="1:4" ht="13.5">
      <c r="A617" s="114" t="s">
        <v>423</v>
      </c>
      <c r="B617" s="117">
        <v>3</v>
      </c>
      <c r="C617" s="117">
        <v>3</v>
      </c>
      <c r="D617" s="95">
        <f t="shared" si="9"/>
        <v>100</v>
      </c>
    </row>
    <row r="618" spans="1:4" ht="13.5">
      <c r="A618" s="114" t="s">
        <v>424</v>
      </c>
      <c r="B618" s="117">
        <v>248</v>
      </c>
      <c r="C618" s="117">
        <v>120</v>
      </c>
      <c r="D618" s="95">
        <f t="shared" si="9"/>
        <v>48.4</v>
      </c>
    </row>
    <row r="619" spans="1:4" ht="13.5">
      <c r="A619" s="114" t="s">
        <v>425</v>
      </c>
      <c r="B619" s="95">
        <f>SUM(B620:B622)</f>
        <v>8954</v>
      </c>
      <c r="C619" s="95">
        <f>SUM(C620:C622)</f>
        <v>11774</v>
      </c>
      <c r="D619" s="95">
        <f t="shared" si="9"/>
        <v>131.5</v>
      </c>
    </row>
    <row r="620" spans="1:4" ht="13.5">
      <c r="A620" s="114" t="s">
        <v>426</v>
      </c>
      <c r="B620" s="117">
        <v>82</v>
      </c>
      <c r="C620" s="117">
        <v>2500</v>
      </c>
      <c r="D620" s="95">
        <f t="shared" si="9"/>
        <v>3048.8</v>
      </c>
    </row>
    <row r="621" spans="1:4" ht="13.5">
      <c r="A621" s="114" t="s">
        <v>427</v>
      </c>
      <c r="B621" s="117">
        <v>8872</v>
      </c>
      <c r="C621" s="117">
        <v>9274</v>
      </c>
      <c r="D621" s="95">
        <f t="shared" si="9"/>
        <v>104.5</v>
      </c>
    </row>
    <row r="622" spans="1:4" ht="13.5">
      <c r="A622" s="114" t="s">
        <v>428</v>
      </c>
      <c r="B622" s="117"/>
      <c r="C622" s="117"/>
      <c r="D622" s="95" t="str">
        <f t="shared" si="9"/>
        <v/>
      </c>
    </row>
    <row r="623" spans="1:4" ht="13.5">
      <c r="A623" s="114" t="s">
        <v>429</v>
      </c>
      <c r="B623" s="95">
        <f>SUM(B624:B627)</f>
        <v>0</v>
      </c>
      <c r="C623" s="95">
        <f>SUM(C624:C627)</f>
        <v>0</v>
      </c>
      <c r="D623" s="95" t="str">
        <f t="shared" si="9"/>
        <v/>
      </c>
    </row>
    <row r="624" spans="1:4" ht="13.5">
      <c r="A624" s="114" t="s">
        <v>430</v>
      </c>
      <c r="B624" s="117"/>
      <c r="C624" s="117"/>
      <c r="D624" s="95" t="str">
        <f t="shared" si="9"/>
        <v/>
      </c>
    </row>
    <row r="625" spans="1:4" ht="13.5">
      <c r="A625" s="114" t="s">
        <v>431</v>
      </c>
      <c r="B625" s="117"/>
      <c r="C625" s="117"/>
      <c r="D625" s="95" t="str">
        <f t="shared" si="9"/>
        <v/>
      </c>
    </row>
    <row r="626" spans="1:4" ht="13.5">
      <c r="A626" s="114" t="s">
        <v>432</v>
      </c>
      <c r="B626" s="117"/>
      <c r="C626" s="117"/>
      <c r="D626" s="95" t="str">
        <f t="shared" si="9"/>
        <v/>
      </c>
    </row>
    <row r="627" spans="1:4" ht="13.5">
      <c r="A627" s="114" t="s">
        <v>433</v>
      </c>
      <c r="B627" s="117"/>
      <c r="C627" s="117"/>
      <c r="D627" s="95" t="str">
        <f t="shared" si="9"/>
        <v/>
      </c>
    </row>
    <row r="628" spans="1:4" ht="13.5">
      <c r="A628" s="128" t="s">
        <v>1372</v>
      </c>
      <c r="B628" s="95">
        <f>SUM(B629:B635)</f>
        <v>232</v>
      </c>
      <c r="C628" s="95">
        <f>SUM(C629:C635)</f>
        <v>152</v>
      </c>
      <c r="D628" s="95">
        <f t="shared" si="9"/>
        <v>65.5</v>
      </c>
    </row>
    <row r="629" spans="1:4" s="20" customFormat="1">
      <c r="A629" s="114" t="s">
        <v>75</v>
      </c>
      <c r="B629" s="117">
        <v>143</v>
      </c>
      <c r="C629" s="117">
        <v>41</v>
      </c>
      <c r="D629" s="95">
        <f t="shared" si="9"/>
        <v>28.7</v>
      </c>
    </row>
    <row r="630" spans="1:4" ht="13.5">
      <c r="A630" s="114" t="s">
        <v>76</v>
      </c>
      <c r="B630" s="117"/>
      <c r="C630" s="117"/>
      <c r="D630" s="95" t="str">
        <f t="shared" si="9"/>
        <v/>
      </c>
    </row>
    <row r="631" spans="1:4" ht="13.5">
      <c r="A631" s="114" t="s">
        <v>77</v>
      </c>
      <c r="B631" s="117"/>
      <c r="C631" s="117">
        <v>55</v>
      </c>
      <c r="D631" s="95" t="str">
        <f t="shared" si="9"/>
        <v/>
      </c>
    </row>
    <row r="632" spans="1:4" ht="13.5">
      <c r="A632" s="114" t="s">
        <v>1373</v>
      </c>
      <c r="B632" s="117">
        <v>89</v>
      </c>
      <c r="C632" s="117">
        <v>56</v>
      </c>
      <c r="D632" s="95">
        <f t="shared" si="9"/>
        <v>62.9</v>
      </c>
    </row>
    <row r="633" spans="1:4" ht="13.5">
      <c r="A633" s="114" t="s">
        <v>1374</v>
      </c>
      <c r="B633" s="117"/>
      <c r="C633" s="117"/>
      <c r="D633" s="95" t="str">
        <f t="shared" si="9"/>
        <v/>
      </c>
    </row>
    <row r="634" spans="1:4" ht="13.5">
      <c r="A634" s="114" t="s">
        <v>84</v>
      </c>
      <c r="B634" s="117"/>
      <c r="C634" s="117"/>
      <c r="D634" s="95" t="str">
        <f t="shared" si="9"/>
        <v/>
      </c>
    </row>
    <row r="635" spans="1:4" ht="13.5">
      <c r="A635" s="114" t="s">
        <v>1375</v>
      </c>
      <c r="B635" s="117"/>
      <c r="C635" s="117"/>
      <c r="D635" s="95" t="str">
        <f t="shared" si="9"/>
        <v/>
      </c>
    </row>
    <row r="636" spans="1:4" ht="13.5">
      <c r="A636" s="114" t="s">
        <v>1376</v>
      </c>
      <c r="B636" s="95">
        <f>SUM(B637:B638)</f>
        <v>0</v>
      </c>
      <c r="C636" s="95">
        <f>SUM(C637:C638)</f>
        <v>0</v>
      </c>
      <c r="D636" s="95" t="str">
        <f t="shared" si="9"/>
        <v/>
      </c>
    </row>
    <row r="637" spans="1:4" ht="13.5">
      <c r="A637" s="114" t="s">
        <v>1377</v>
      </c>
      <c r="B637" s="117"/>
      <c r="C637" s="117"/>
      <c r="D637" s="95" t="str">
        <f t="shared" si="9"/>
        <v/>
      </c>
    </row>
    <row r="638" spans="1:4" ht="13.5">
      <c r="A638" s="114" t="s">
        <v>1378</v>
      </c>
      <c r="B638" s="117"/>
      <c r="C638" s="117"/>
      <c r="D638" s="95" t="str">
        <f t="shared" si="9"/>
        <v/>
      </c>
    </row>
    <row r="639" spans="1:4" ht="13.5">
      <c r="A639" s="114" t="s">
        <v>434</v>
      </c>
      <c r="B639" s="117">
        <v>574</v>
      </c>
      <c r="C639" s="117">
        <v>662</v>
      </c>
      <c r="D639" s="95">
        <f t="shared" si="9"/>
        <v>115.3</v>
      </c>
    </row>
    <row r="640" spans="1:4" ht="13.5">
      <c r="A640" s="114" t="s">
        <v>1379</v>
      </c>
      <c r="B640" s="127">
        <f>SUM(B641,B646,B660,B664,B676,B679,B683,B688,B692,B696,B699,B708,B710)</f>
        <v>36219</v>
      </c>
      <c r="C640" s="127">
        <f>SUM(C641,C646,C660,C664,C676,C679,C683,C688,C692,C696,C699,C708,C710)</f>
        <v>32757</v>
      </c>
      <c r="D640" s="95">
        <f t="shared" si="9"/>
        <v>90.4</v>
      </c>
    </row>
    <row r="641" spans="1:4" ht="13.5">
      <c r="A641" s="114" t="s">
        <v>1380</v>
      </c>
      <c r="B641" s="95">
        <f>SUM(B642:B645)</f>
        <v>935</v>
      </c>
      <c r="C641" s="95">
        <f>SUM(C642:C645)</f>
        <v>639</v>
      </c>
      <c r="D641" s="95">
        <f t="shared" si="9"/>
        <v>68.3</v>
      </c>
    </row>
    <row r="642" spans="1:4" ht="13.5">
      <c r="A642" s="114" t="s">
        <v>75</v>
      </c>
      <c r="B642" s="117">
        <v>268</v>
      </c>
      <c r="C642" s="117">
        <v>172</v>
      </c>
      <c r="D642" s="95">
        <f t="shared" si="9"/>
        <v>64.2</v>
      </c>
    </row>
    <row r="643" spans="1:4" ht="13.5">
      <c r="A643" s="114" t="s">
        <v>76</v>
      </c>
      <c r="B643" s="117">
        <v>45</v>
      </c>
      <c r="C643" s="117">
        <v>30</v>
      </c>
      <c r="D643" s="95">
        <f t="shared" si="9"/>
        <v>66.7</v>
      </c>
    </row>
    <row r="644" spans="1:4" ht="13.5">
      <c r="A644" s="114" t="s">
        <v>77</v>
      </c>
      <c r="B644" s="117">
        <v>417</v>
      </c>
      <c r="C644" s="117">
        <v>419</v>
      </c>
      <c r="D644" s="95">
        <f t="shared" si="9"/>
        <v>100.5</v>
      </c>
    </row>
    <row r="645" spans="1:4" ht="13.5">
      <c r="A645" s="114" t="s">
        <v>1381</v>
      </c>
      <c r="B645" s="117">
        <v>205</v>
      </c>
      <c r="C645" s="117">
        <v>18</v>
      </c>
      <c r="D645" s="95">
        <f t="shared" ref="D645:D708" si="10">IF(B645=0,"",ROUND(C645/B645*100,1))</f>
        <v>8.8000000000000007</v>
      </c>
    </row>
    <row r="646" spans="1:4" ht="13.5">
      <c r="A646" s="114" t="s">
        <v>435</v>
      </c>
      <c r="B646" s="95">
        <f>SUM(B647:B659)</f>
        <v>1029</v>
      </c>
      <c r="C646" s="95">
        <f>SUM(C647:C659)</f>
        <v>1369</v>
      </c>
      <c r="D646" s="95">
        <f t="shared" si="10"/>
        <v>133</v>
      </c>
    </row>
    <row r="647" spans="1:4" s="20" customFormat="1">
      <c r="A647" s="114" t="s">
        <v>436</v>
      </c>
      <c r="B647" s="117">
        <v>430</v>
      </c>
      <c r="C647" s="117">
        <v>411</v>
      </c>
      <c r="D647" s="95">
        <f t="shared" si="10"/>
        <v>95.6</v>
      </c>
    </row>
    <row r="648" spans="1:4" s="20" customFormat="1">
      <c r="A648" s="114" t="s">
        <v>437</v>
      </c>
      <c r="B648" s="117">
        <v>53</v>
      </c>
      <c r="C648" s="117">
        <v>9</v>
      </c>
      <c r="D648" s="95">
        <f t="shared" si="10"/>
        <v>17</v>
      </c>
    </row>
    <row r="649" spans="1:4" s="20" customFormat="1">
      <c r="A649" s="114" t="s">
        <v>438</v>
      </c>
      <c r="B649" s="117"/>
      <c r="C649" s="117"/>
      <c r="D649" s="95" t="str">
        <f t="shared" si="10"/>
        <v/>
      </c>
    </row>
    <row r="650" spans="1:4" ht="13.5">
      <c r="A650" s="114" t="s">
        <v>439</v>
      </c>
      <c r="B650" s="117"/>
      <c r="C650" s="117"/>
      <c r="D650" s="95" t="str">
        <f t="shared" si="10"/>
        <v/>
      </c>
    </row>
    <row r="651" spans="1:4" ht="13.5">
      <c r="A651" s="114" t="s">
        <v>440</v>
      </c>
      <c r="B651" s="117"/>
      <c r="C651" s="117"/>
      <c r="D651" s="95" t="str">
        <f t="shared" si="10"/>
        <v/>
      </c>
    </row>
    <row r="652" spans="1:4" ht="13.5">
      <c r="A652" s="114" t="s">
        <v>1382</v>
      </c>
      <c r="B652" s="117"/>
      <c r="C652" s="117">
        <v>3</v>
      </c>
      <c r="D652" s="95" t="str">
        <f t="shared" si="10"/>
        <v/>
      </c>
    </row>
    <row r="653" spans="1:4" ht="13.5">
      <c r="A653" s="114" t="s">
        <v>441</v>
      </c>
      <c r="B653" s="117"/>
      <c r="C653" s="117"/>
      <c r="D653" s="95" t="str">
        <f t="shared" si="10"/>
        <v/>
      </c>
    </row>
    <row r="654" spans="1:4" ht="13.5">
      <c r="A654" s="114" t="s">
        <v>442</v>
      </c>
      <c r="B654" s="117"/>
      <c r="C654" s="117"/>
      <c r="D654" s="95" t="str">
        <f t="shared" si="10"/>
        <v/>
      </c>
    </row>
    <row r="655" spans="1:4" ht="13.5">
      <c r="A655" s="114" t="s">
        <v>443</v>
      </c>
      <c r="B655" s="117"/>
      <c r="C655" s="117"/>
      <c r="D655" s="95" t="str">
        <f t="shared" si="10"/>
        <v/>
      </c>
    </row>
    <row r="656" spans="1:4" s="20" customFormat="1">
      <c r="A656" s="114" t="s">
        <v>444</v>
      </c>
      <c r="B656" s="117"/>
      <c r="C656" s="117"/>
      <c r="D656" s="95" t="str">
        <f t="shared" si="10"/>
        <v/>
      </c>
    </row>
    <row r="657" spans="1:4" s="20" customFormat="1">
      <c r="A657" s="114" t="s">
        <v>445</v>
      </c>
      <c r="B657" s="117"/>
      <c r="C657" s="117"/>
      <c r="D657" s="95" t="str">
        <f t="shared" si="10"/>
        <v/>
      </c>
    </row>
    <row r="658" spans="1:4" s="20" customFormat="1">
      <c r="A658" s="114" t="s">
        <v>1383</v>
      </c>
      <c r="B658" s="117"/>
      <c r="C658" s="117"/>
      <c r="D658" s="95" t="str">
        <f t="shared" si="10"/>
        <v/>
      </c>
    </row>
    <row r="659" spans="1:4" s="20" customFormat="1">
      <c r="A659" s="114" t="s">
        <v>446</v>
      </c>
      <c r="B659" s="117">
        <v>546</v>
      </c>
      <c r="C659" s="117">
        <v>946</v>
      </c>
      <c r="D659" s="95">
        <f t="shared" si="10"/>
        <v>173.3</v>
      </c>
    </row>
    <row r="660" spans="1:4" s="20" customFormat="1">
      <c r="A660" s="114" t="s">
        <v>447</v>
      </c>
      <c r="B660" s="95">
        <f>SUM(B661:B663)</f>
        <v>1226</v>
      </c>
      <c r="C660" s="95">
        <f>SUM(C661:C663)</f>
        <v>927</v>
      </c>
      <c r="D660" s="95">
        <f t="shared" si="10"/>
        <v>75.599999999999994</v>
      </c>
    </row>
    <row r="661" spans="1:4" s="20" customFormat="1">
      <c r="A661" s="114" t="s">
        <v>448</v>
      </c>
      <c r="B661" s="117"/>
      <c r="C661" s="117"/>
      <c r="D661" s="95" t="str">
        <f t="shared" si="10"/>
        <v/>
      </c>
    </row>
    <row r="662" spans="1:4" s="20" customFormat="1">
      <c r="A662" s="114" t="s">
        <v>449</v>
      </c>
      <c r="B662" s="117">
        <v>210</v>
      </c>
      <c r="C662" s="117">
        <v>226</v>
      </c>
      <c r="D662" s="95">
        <f t="shared" si="10"/>
        <v>107.6</v>
      </c>
    </row>
    <row r="663" spans="1:4" s="20" customFormat="1">
      <c r="A663" s="114" t="s">
        <v>450</v>
      </c>
      <c r="B663" s="117">
        <v>1016</v>
      </c>
      <c r="C663" s="117">
        <v>701</v>
      </c>
      <c r="D663" s="95">
        <f t="shared" si="10"/>
        <v>69</v>
      </c>
    </row>
    <row r="664" spans="1:4" s="20" customFormat="1">
      <c r="A664" s="114" t="s">
        <v>451</v>
      </c>
      <c r="B664" s="95">
        <f>SUM(B665:B675)</f>
        <v>5530</v>
      </c>
      <c r="C664" s="95">
        <f>SUM(C665:C675)</f>
        <v>2574</v>
      </c>
      <c r="D664" s="95">
        <f t="shared" si="10"/>
        <v>46.5</v>
      </c>
    </row>
    <row r="665" spans="1:4" ht="13.5">
      <c r="A665" s="114" t="s">
        <v>452</v>
      </c>
      <c r="B665" s="117">
        <v>1571</v>
      </c>
      <c r="C665" s="117">
        <v>920</v>
      </c>
      <c r="D665" s="95">
        <f t="shared" si="10"/>
        <v>58.6</v>
      </c>
    </row>
    <row r="666" spans="1:4" ht="13.5">
      <c r="A666" s="114" t="s">
        <v>453</v>
      </c>
      <c r="B666" s="117">
        <v>133</v>
      </c>
      <c r="C666" s="117">
        <v>242</v>
      </c>
      <c r="D666" s="95">
        <f t="shared" si="10"/>
        <v>182</v>
      </c>
    </row>
    <row r="667" spans="1:4" ht="13.5">
      <c r="A667" s="114" t="s">
        <v>454</v>
      </c>
      <c r="B667" s="117">
        <v>6</v>
      </c>
      <c r="C667" s="117"/>
      <c r="D667" s="95">
        <f t="shared" si="10"/>
        <v>0</v>
      </c>
    </row>
    <row r="668" spans="1:4" ht="13.5">
      <c r="A668" s="114" t="s">
        <v>455</v>
      </c>
      <c r="B668" s="117"/>
      <c r="C668" s="117"/>
      <c r="D668" s="95" t="str">
        <f t="shared" si="10"/>
        <v/>
      </c>
    </row>
    <row r="669" spans="1:4" ht="13.5">
      <c r="A669" s="114" t="s">
        <v>456</v>
      </c>
      <c r="B669" s="117"/>
      <c r="C669" s="117"/>
      <c r="D669" s="95" t="str">
        <f t="shared" si="10"/>
        <v/>
      </c>
    </row>
    <row r="670" spans="1:4" ht="13.5">
      <c r="A670" s="114" t="s">
        <v>457</v>
      </c>
      <c r="B670" s="117"/>
      <c r="C670" s="117"/>
      <c r="D670" s="95" t="str">
        <f t="shared" si="10"/>
        <v/>
      </c>
    </row>
    <row r="671" spans="1:4" ht="13.5">
      <c r="A671" s="114" t="s">
        <v>458</v>
      </c>
      <c r="B671" s="117"/>
      <c r="C671" s="117"/>
      <c r="D671" s="95" t="str">
        <f t="shared" si="10"/>
        <v/>
      </c>
    </row>
    <row r="672" spans="1:4" ht="13.5">
      <c r="A672" s="114" t="s">
        <v>459</v>
      </c>
      <c r="B672" s="117">
        <v>3133</v>
      </c>
      <c r="C672" s="117">
        <v>526</v>
      </c>
      <c r="D672" s="95">
        <f t="shared" si="10"/>
        <v>16.8</v>
      </c>
    </row>
    <row r="673" spans="1:4" ht="13.5">
      <c r="A673" s="114" t="s">
        <v>1384</v>
      </c>
      <c r="B673" s="117">
        <v>127</v>
      </c>
      <c r="C673" s="117">
        <v>371</v>
      </c>
      <c r="D673" s="95">
        <f t="shared" si="10"/>
        <v>292.10000000000002</v>
      </c>
    </row>
    <row r="674" spans="1:4" ht="13.5">
      <c r="A674" s="114" t="s">
        <v>460</v>
      </c>
      <c r="B674" s="117"/>
      <c r="C674" s="117">
        <v>134</v>
      </c>
      <c r="D674" s="95" t="str">
        <f t="shared" si="10"/>
        <v/>
      </c>
    </row>
    <row r="675" spans="1:4" ht="13.5">
      <c r="A675" s="114" t="s">
        <v>461</v>
      </c>
      <c r="B675" s="117">
        <v>560</v>
      </c>
      <c r="C675" s="117">
        <v>381</v>
      </c>
      <c r="D675" s="95">
        <f t="shared" si="10"/>
        <v>68</v>
      </c>
    </row>
    <row r="676" spans="1:4" ht="13.5">
      <c r="A676" s="114" t="s">
        <v>462</v>
      </c>
      <c r="B676" s="95">
        <f>SUM(B677:B678)</f>
        <v>0</v>
      </c>
      <c r="C676" s="95">
        <f>SUM(C677:C678)</f>
        <v>30</v>
      </c>
      <c r="D676" s="95" t="str">
        <f t="shared" si="10"/>
        <v/>
      </c>
    </row>
    <row r="677" spans="1:4" ht="13.5">
      <c r="A677" s="114" t="s">
        <v>463</v>
      </c>
      <c r="B677" s="117"/>
      <c r="C677" s="117">
        <v>30</v>
      </c>
      <c r="D677" s="95" t="str">
        <f t="shared" si="10"/>
        <v/>
      </c>
    </row>
    <row r="678" spans="1:4" ht="13.5">
      <c r="A678" s="114" t="s">
        <v>464</v>
      </c>
      <c r="B678" s="117"/>
      <c r="C678" s="117"/>
      <c r="D678" s="95" t="str">
        <f t="shared" si="10"/>
        <v/>
      </c>
    </row>
    <row r="679" spans="1:4" ht="13.5">
      <c r="A679" s="114" t="s">
        <v>465</v>
      </c>
      <c r="B679" s="95">
        <f>SUM(B680:B682)</f>
        <v>1411</v>
      </c>
      <c r="C679" s="95">
        <f>SUM(C680:C682)</f>
        <v>1341</v>
      </c>
      <c r="D679" s="95">
        <f t="shared" si="10"/>
        <v>95</v>
      </c>
    </row>
    <row r="680" spans="1:4" ht="13.5">
      <c r="A680" s="114" t="s">
        <v>466</v>
      </c>
      <c r="B680" s="117"/>
      <c r="C680" s="117"/>
      <c r="D680" s="95" t="str">
        <f t="shared" si="10"/>
        <v/>
      </c>
    </row>
    <row r="681" spans="1:4" ht="13.5">
      <c r="A681" s="114" t="s">
        <v>467</v>
      </c>
      <c r="B681" s="117">
        <v>1411</v>
      </c>
      <c r="C681" s="117">
        <v>1341</v>
      </c>
      <c r="D681" s="95">
        <f t="shared" si="10"/>
        <v>95</v>
      </c>
    </row>
    <row r="682" spans="1:4" ht="13.5">
      <c r="A682" s="114" t="s">
        <v>468</v>
      </c>
      <c r="B682" s="117"/>
      <c r="C682" s="117"/>
      <c r="D682" s="95" t="str">
        <f t="shared" si="10"/>
        <v/>
      </c>
    </row>
    <row r="683" spans="1:4" ht="13.5">
      <c r="A683" s="114" t="s">
        <v>469</v>
      </c>
      <c r="B683" s="95">
        <f>SUM(B684:B687)</f>
        <v>2783</v>
      </c>
      <c r="C683" s="95">
        <f>SUM(C684:C687)</f>
        <v>2924</v>
      </c>
      <c r="D683" s="95">
        <f t="shared" si="10"/>
        <v>105.1</v>
      </c>
    </row>
    <row r="684" spans="1:4" ht="13.5">
      <c r="A684" s="114" t="s">
        <v>470</v>
      </c>
      <c r="B684" s="117">
        <v>554</v>
      </c>
      <c r="C684" s="117">
        <v>703</v>
      </c>
      <c r="D684" s="95">
        <f t="shared" si="10"/>
        <v>126.9</v>
      </c>
    </row>
    <row r="685" spans="1:4" ht="13.5">
      <c r="A685" s="114" t="s">
        <v>471</v>
      </c>
      <c r="B685" s="117">
        <v>1937</v>
      </c>
      <c r="C685" s="117">
        <v>2021</v>
      </c>
      <c r="D685" s="95">
        <f t="shared" si="10"/>
        <v>104.3</v>
      </c>
    </row>
    <row r="686" spans="1:4" ht="13.5">
      <c r="A686" s="114" t="s">
        <v>472</v>
      </c>
      <c r="B686" s="117"/>
      <c r="C686" s="117"/>
      <c r="D686" s="95" t="str">
        <f t="shared" si="10"/>
        <v/>
      </c>
    </row>
    <row r="687" spans="1:4" ht="13.5">
      <c r="A687" s="114" t="s">
        <v>473</v>
      </c>
      <c r="B687" s="117">
        <v>292</v>
      </c>
      <c r="C687" s="117">
        <v>200</v>
      </c>
      <c r="D687" s="95">
        <f t="shared" si="10"/>
        <v>68.5</v>
      </c>
    </row>
    <row r="688" spans="1:4" ht="13.5">
      <c r="A688" s="114" t="s">
        <v>474</v>
      </c>
      <c r="B688" s="95">
        <f>SUM(B689:B691)</f>
        <v>22480</v>
      </c>
      <c r="C688" s="95">
        <f>SUM(C689:C691)</f>
        <v>21794</v>
      </c>
      <c r="D688" s="95">
        <f t="shared" si="10"/>
        <v>96.9</v>
      </c>
    </row>
    <row r="689" spans="1:4" ht="13.5">
      <c r="A689" s="114" t="s">
        <v>1385</v>
      </c>
      <c r="B689" s="117"/>
      <c r="C689" s="117"/>
      <c r="D689" s="95" t="str">
        <f t="shared" si="10"/>
        <v/>
      </c>
    </row>
    <row r="690" spans="1:4" ht="13.5">
      <c r="A690" s="114" t="s">
        <v>475</v>
      </c>
      <c r="B690" s="117">
        <v>22480</v>
      </c>
      <c r="C690" s="117">
        <v>21794</v>
      </c>
      <c r="D690" s="95">
        <f t="shared" si="10"/>
        <v>96.9</v>
      </c>
    </row>
    <row r="691" spans="1:4" ht="13.5">
      <c r="A691" s="114" t="s">
        <v>476</v>
      </c>
      <c r="B691" s="117"/>
      <c r="C691" s="117"/>
      <c r="D691" s="95" t="str">
        <f t="shared" si="10"/>
        <v/>
      </c>
    </row>
    <row r="692" spans="1:4" ht="13.5">
      <c r="A692" s="114" t="s">
        <v>477</v>
      </c>
      <c r="B692" s="95">
        <f>SUM(B693:B695)</f>
        <v>744</v>
      </c>
      <c r="C692" s="95">
        <f>SUM(C693:C695)</f>
        <v>1065</v>
      </c>
      <c r="D692" s="95">
        <f t="shared" si="10"/>
        <v>143.1</v>
      </c>
    </row>
    <row r="693" spans="1:4" ht="13.5">
      <c r="A693" s="114" t="s">
        <v>478</v>
      </c>
      <c r="B693" s="117">
        <v>744</v>
      </c>
      <c r="C693" s="117">
        <v>1065</v>
      </c>
      <c r="D693" s="95">
        <f t="shared" si="10"/>
        <v>143.1</v>
      </c>
    </row>
    <row r="694" spans="1:4" ht="13.5">
      <c r="A694" s="114" t="s">
        <v>479</v>
      </c>
      <c r="B694" s="117"/>
      <c r="C694" s="117"/>
      <c r="D694" s="95" t="str">
        <f t="shared" si="10"/>
        <v/>
      </c>
    </row>
    <row r="695" spans="1:4" ht="13.5">
      <c r="A695" s="114" t="s">
        <v>480</v>
      </c>
      <c r="B695" s="117"/>
      <c r="C695" s="117"/>
      <c r="D695" s="95" t="str">
        <f t="shared" si="10"/>
        <v/>
      </c>
    </row>
    <row r="696" spans="1:4" ht="13.5">
      <c r="A696" s="114" t="s">
        <v>481</v>
      </c>
      <c r="B696" s="95">
        <f>SUM(B697:B698)</f>
        <v>67</v>
      </c>
      <c r="C696" s="95">
        <f>SUM(C697:C698)</f>
        <v>64</v>
      </c>
      <c r="D696" s="95">
        <f t="shared" si="10"/>
        <v>95.5</v>
      </c>
    </row>
    <row r="697" spans="1:4" ht="13.5">
      <c r="A697" s="114" t="s">
        <v>482</v>
      </c>
      <c r="B697" s="117">
        <v>67</v>
      </c>
      <c r="C697" s="117">
        <v>64</v>
      </c>
      <c r="D697" s="95">
        <f t="shared" si="10"/>
        <v>95.5</v>
      </c>
    </row>
    <row r="698" spans="1:4" ht="13.5">
      <c r="A698" s="114" t="s">
        <v>483</v>
      </c>
      <c r="B698" s="117"/>
      <c r="C698" s="117"/>
      <c r="D698" s="95" t="str">
        <f t="shared" si="10"/>
        <v/>
      </c>
    </row>
    <row r="699" spans="1:4" ht="13.5">
      <c r="A699" s="114" t="s">
        <v>1386</v>
      </c>
      <c r="B699" s="95">
        <f>SUM(B700:B707)</f>
        <v>10</v>
      </c>
      <c r="C699" s="95">
        <f>SUM(C700:C707)</f>
        <v>0</v>
      </c>
      <c r="D699" s="95">
        <f t="shared" si="10"/>
        <v>0</v>
      </c>
    </row>
    <row r="700" spans="1:4" ht="13.5">
      <c r="A700" s="114" t="s">
        <v>75</v>
      </c>
      <c r="B700" s="117"/>
      <c r="C700" s="117"/>
      <c r="D700" s="95" t="str">
        <f t="shared" si="10"/>
        <v/>
      </c>
    </row>
    <row r="701" spans="1:4" ht="13.5">
      <c r="A701" s="114" t="s">
        <v>76</v>
      </c>
      <c r="B701" s="117"/>
      <c r="C701" s="117"/>
      <c r="D701" s="95" t="str">
        <f t="shared" si="10"/>
        <v/>
      </c>
    </row>
    <row r="702" spans="1:4" ht="13.5">
      <c r="A702" s="114" t="s">
        <v>77</v>
      </c>
      <c r="B702" s="117"/>
      <c r="C702" s="117"/>
      <c r="D702" s="95" t="str">
        <f t="shared" si="10"/>
        <v/>
      </c>
    </row>
    <row r="703" spans="1:4" ht="13.5">
      <c r="A703" s="114" t="s">
        <v>116</v>
      </c>
      <c r="B703" s="117"/>
      <c r="C703" s="117"/>
      <c r="D703" s="95" t="str">
        <f t="shared" si="10"/>
        <v/>
      </c>
    </row>
    <row r="704" spans="1:4" ht="13.5">
      <c r="A704" s="114" t="s">
        <v>1387</v>
      </c>
      <c r="B704" s="117">
        <v>10</v>
      </c>
      <c r="C704" s="117"/>
      <c r="D704" s="95">
        <f t="shared" si="10"/>
        <v>0</v>
      </c>
    </row>
    <row r="705" spans="1:4" ht="13.5">
      <c r="A705" s="114" t="s">
        <v>1388</v>
      </c>
      <c r="B705" s="117"/>
      <c r="C705" s="117"/>
      <c r="D705" s="95" t="str">
        <f t="shared" si="10"/>
        <v/>
      </c>
    </row>
    <row r="706" spans="1:4" ht="13.5">
      <c r="A706" s="114" t="s">
        <v>84</v>
      </c>
      <c r="B706" s="117"/>
      <c r="C706" s="117"/>
      <c r="D706" s="95" t="str">
        <f t="shared" si="10"/>
        <v/>
      </c>
    </row>
    <row r="707" spans="1:4" ht="13.5">
      <c r="A707" s="114" t="s">
        <v>1389</v>
      </c>
      <c r="B707" s="117"/>
      <c r="C707" s="117"/>
      <c r="D707" s="95" t="str">
        <f t="shared" si="10"/>
        <v/>
      </c>
    </row>
    <row r="708" spans="1:4" ht="13.5">
      <c r="A708" s="114" t="s">
        <v>1390</v>
      </c>
      <c r="B708" s="95">
        <f>SUM(B709)</f>
        <v>0</v>
      </c>
      <c r="C708" s="95">
        <f>SUM(C709)</f>
        <v>30</v>
      </c>
      <c r="D708" s="95" t="str">
        <f t="shared" si="10"/>
        <v/>
      </c>
    </row>
    <row r="709" spans="1:4" ht="13.5">
      <c r="A709" s="114" t="s">
        <v>1391</v>
      </c>
      <c r="B709" s="117"/>
      <c r="C709" s="117">
        <v>30</v>
      </c>
      <c r="D709" s="95" t="str">
        <f t="shared" ref="D709:D772" si="11">IF(B709=0,"",ROUND(C709/B709*100,1))</f>
        <v/>
      </c>
    </row>
    <row r="710" spans="1:4" ht="13.5">
      <c r="A710" s="129" t="s">
        <v>1392</v>
      </c>
      <c r="B710" s="95">
        <f>SUM(B711)</f>
        <v>4</v>
      </c>
      <c r="C710" s="95">
        <f>SUM(C711)</f>
        <v>0</v>
      </c>
      <c r="D710" s="95">
        <f t="shared" si="11"/>
        <v>0</v>
      </c>
    </row>
    <row r="711" spans="1:4" ht="13.5">
      <c r="A711" s="129" t="s">
        <v>1393</v>
      </c>
      <c r="B711" s="117">
        <v>4</v>
      </c>
      <c r="C711" s="117"/>
      <c r="D711" s="95">
        <f t="shared" si="11"/>
        <v>0</v>
      </c>
    </row>
    <row r="712" spans="1:4" ht="13.5">
      <c r="A712" s="129" t="s">
        <v>484</v>
      </c>
      <c r="B712" s="127">
        <f>SUM(B713,B723,B727,B735,B740,B747,B753,B756,B759,B760,B761,B767,B768,B769,B784)</f>
        <v>7634</v>
      </c>
      <c r="C712" s="127">
        <f>SUM(C713,C723,C727,C735,C740,C747,C753,C756,C759,C760,C761,C767,C768,C769,C784)</f>
        <v>1498</v>
      </c>
      <c r="D712" s="95">
        <f t="shared" si="11"/>
        <v>19.600000000000001</v>
      </c>
    </row>
    <row r="713" spans="1:4" ht="13.5">
      <c r="A713" s="129" t="s">
        <v>485</v>
      </c>
      <c r="B713" s="95">
        <f>SUM(B714:B722)</f>
        <v>504</v>
      </c>
      <c r="C713" s="95">
        <f>SUM(C714:C722)</f>
        <v>468</v>
      </c>
      <c r="D713" s="95">
        <f t="shared" si="11"/>
        <v>92.9</v>
      </c>
    </row>
    <row r="714" spans="1:4" ht="13.5">
      <c r="A714" s="129" t="s">
        <v>75</v>
      </c>
      <c r="B714" s="117">
        <v>91</v>
      </c>
      <c r="C714" s="117">
        <v>82</v>
      </c>
      <c r="D714" s="95">
        <f t="shared" si="11"/>
        <v>90.1</v>
      </c>
    </row>
    <row r="715" spans="1:4" ht="13.5">
      <c r="A715" s="129" t="s">
        <v>76</v>
      </c>
      <c r="B715" s="117">
        <v>189</v>
      </c>
      <c r="C715" s="117"/>
      <c r="D715" s="95">
        <f t="shared" si="11"/>
        <v>0</v>
      </c>
    </row>
    <row r="716" spans="1:4" ht="13.5">
      <c r="A716" s="129" t="s">
        <v>77</v>
      </c>
      <c r="B716" s="117">
        <v>224</v>
      </c>
      <c r="C716" s="117">
        <v>386</v>
      </c>
      <c r="D716" s="95">
        <f t="shared" si="11"/>
        <v>172.3</v>
      </c>
    </row>
    <row r="717" spans="1:4" ht="13.5">
      <c r="A717" s="129" t="s">
        <v>1394</v>
      </c>
      <c r="B717" s="117"/>
      <c r="C717" s="117"/>
      <c r="D717" s="95" t="str">
        <f t="shared" si="11"/>
        <v/>
      </c>
    </row>
    <row r="718" spans="1:4" s="20" customFormat="1">
      <c r="A718" s="129" t="s">
        <v>486</v>
      </c>
      <c r="B718" s="117"/>
      <c r="C718" s="117"/>
      <c r="D718" s="95" t="str">
        <f t="shared" si="11"/>
        <v/>
      </c>
    </row>
    <row r="719" spans="1:4" s="20" customFormat="1">
      <c r="A719" s="129" t="s">
        <v>1395</v>
      </c>
      <c r="B719" s="117"/>
      <c r="C719" s="117"/>
      <c r="D719" s="95" t="str">
        <f t="shared" si="11"/>
        <v/>
      </c>
    </row>
    <row r="720" spans="1:4" s="20" customFormat="1">
      <c r="A720" s="129" t="s">
        <v>1396</v>
      </c>
      <c r="B720" s="117"/>
      <c r="C720" s="117"/>
      <c r="D720" s="95" t="str">
        <f t="shared" si="11"/>
        <v/>
      </c>
    </row>
    <row r="721" spans="1:4" s="20" customFormat="1">
      <c r="A721" s="129" t="s">
        <v>1397</v>
      </c>
      <c r="B721" s="117"/>
      <c r="C721" s="117"/>
      <c r="D721" s="95" t="str">
        <f t="shared" si="11"/>
        <v/>
      </c>
    </row>
    <row r="722" spans="1:4" s="20" customFormat="1">
      <c r="A722" s="129" t="s">
        <v>487</v>
      </c>
      <c r="B722" s="117"/>
      <c r="C722" s="117"/>
      <c r="D722" s="95" t="str">
        <f t="shared" si="11"/>
        <v/>
      </c>
    </row>
    <row r="723" spans="1:4" s="20" customFormat="1">
      <c r="A723" s="129" t="s">
        <v>488</v>
      </c>
      <c r="B723" s="95">
        <f>SUM(B724:B726)</f>
        <v>10</v>
      </c>
      <c r="C723" s="95">
        <f>SUM(C724:C726)</f>
        <v>0</v>
      </c>
      <c r="D723" s="95">
        <f t="shared" si="11"/>
        <v>0</v>
      </c>
    </row>
    <row r="724" spans="1:4" s="20" customFormat="1">
      <c r="A724" s="129" t="s">
        <v>489</v>
      </c>
      <c r="B724" s="117"/>
      <c r="C724" s="117"/>
      <c r="D724" s="95" t="str">
        <f t="shared" si="11"/>
        <v/>
      </c>
    </row>
    <row r="725" spans="1:4" s="20" customFormat="1">
      <c r="A725" s="129" t="s">
        <v>490</v>
      </c>
      <c r="B725" s="117"/>
      <c r="C725" s="117"/>
      <c r="D725" s="95" t="str">
        <f t="shared" si="11"/>
        <v/>
      </c>
    </row>
    <row r="726" spans="1:4" s="20" customFormat="1">
      <c r="A726" s="129" t="s">
        <v>491</v>
      </c>
      <c r="B726" s="117">
        <v>10</v>
      </c>
      <c r="C726" s="117"/>
      <c r="D726" s="95">
        <f t="shared" si="11"/>
        <v>0</v>
      </c>
    </row>
    <row r="727" spans="1:4" s="20" customFormat="1">
      <c r="A727" s="129" t="s">
        <v>492</v>
      </c>
      <c r="B727" s="95">
        <f>SUM(B728:B734)</f>
        <v>1817</v>
      </c>
      <c r="C727" s="95">
        <f>SUM(C728:C734)</f>
        <v>1024</v>
      </c>
      <c r="D727" s="95">
        <f t="shared" si="11"/>
        <v>56.4</v>
      </c>
    </row>
    <row r="728" spans="1:4" s="20" customFormat="1">
      <c r="A728" s="129" t="s">
        <v>493</v>
      </c>
      <c r="B728" s="117">
        <v>1089</v>
      </c>
      <c r="C728" s="117">
        <v>574</v>
      </c>
      <c r="D728" s="95">
        <f t="shared" si="11"/>
        <v>52.7</v>
      </c>
    </row>
    <row r="729" spans="1:4" s="20" customFormat="1">
      <c r="A729" s="129" t="s">
        <v>494</v>
      </c>
      <c r="B729" s="117">
        <v>663</v>
      </c>
      <c r="C729" s="117">
        <v>255</v>
      </c>
      <c r="D729" s="95">
        <f t="shared" si="11"/>
        <v>38.5</v>
      </c>
    </row>
    <row r="730" spans="1:4" s="20" customFormat="1">
      <c r="A730" s="129" t="s">
        <v>495</v>
      </c>
      <c r="B730" s="117"/>
      <c r="C730" s="117"/>
      <c r="D730" s="95" t="str">
        <f t="shared" si="11"/>
        <v/>
      </c>
    </row>
    <row r="731" spans="1:4" s="20" customFormat="1">
      <c r="A731" s="129" t="s">
        <v>496</v>
      </c>
      <c r="B731" s="117"/>
      <c r="C731" s="117"/>
      <c r="D731" s="95" t="str">
        <f t="shared" si="11"/>
        <v/>
      </c>
    </row>
    <row r="732" spans="1:4" s="20" customFormat="1">
      <c r="A732" s="129" t="s">
        <v>497</v>
      </c>
      <c r="B732" s="117"/>
      <c r="C732" s="117"/>
      <c r="D732" s="95" t="str">
        <f t="shared" si="11"/>
        <v/>
      </c>
    </row>
    <row r="733" spans="1:4" s="20" customFormat="1">
      <c r="A733" s="129" t="s">
        <v>498</v>
      </c>
      <c r="B733" s="117"/>
      <c r="C733" s="117"/>
      <c r="D733" s="95" t="str">
        <f t="shared" si="11"/>
        <v/>
      </c>
    </row>
    <row r="734" spans="1:4" s="20" customFormat="1">
      <c r="A734" s="129" t="s">
        <v>499</v>
      </c>
      <c r="B734" s="117">
        <v>65</v>
      </c>
      <c r="C734" s="117">
        <v>195</v>
      </c>
      <c r="D734" s="95">
        <f t="shared" si="11"/>
        <v>300</v>
      </c>
    </row>
    <row r="735" spans="1:4" s="20" customFormat="1">
      <c r="A735" s="129" t="s">
        <v>500</v>
      </c>
      <c r="B735" s="95">
        <f>SUM(B736:B739)</f>
        <v>443</v>
      </c>
      <c r="C735" s="95">
        <f>SUM(C736:C739)</f>
        <v>0</v>
      </c>
      <c r="D735" s="95">
        <f t="shared" si="11"/>
        <v>0</v>
      </c>
    </row>
    <row r="736" spans="1:4" ht="13.5">
      <c r="A736" s="129" t="s">
        <v>501</v>
      </c>
      <c r="B736" s="117"/>
      <c r="C736" s="117"/>
      <c r="D736" s="95" t="str">
        <f t="shared" si="11"/>
        <v/>
      </c>
    </row>
    <row r="737" spans="1:4" ht="13.5">
      <c r="A737" s="129" t="s">
        <v>502</v>
      </c>
      <c r="B737" s="117">
        <v>443</v>
      </c>
      <c r="C737" s="117"/>
      <c r="D737" s="95">
        <f t="shared" si="11"/>
        <v>0</v>
      </c>
    </row>
    <row r="738" spans="1:4" ht="13.5">
      <c r="A738" s="129" t="s">
        <v>503</v>
      </c>
      <c r="B738" s="117"/>
      <c r="C738" s="117"/>
      <c r="D738" s="95" t="str">
        <f t="shared" si="11"/>
        <v/>
      </c>
    </row>
    <row r="739" spans="1:4" ht="13.5">
      <c r="A739" s="129" t="s">
        <v>504</v>
      </c>
      <c r="B739" s="117"/>
      <c r="C739" s="117"/>
      <c r="D739" s="95" t="str">
        <f t="shared" si="11"/>
        <v/>
      </c>
    </row>
    <row r="740" spans="1:4" ht="13.5">
      <c r="A740" s="129" t="s">
        <v>505</v>
      </c>
      <c r="B740" s="95">
        <f>SUM(B741:B746)</f>
        <v>0</v>
      </c>
      <c r="C740" s="95">
        <f>SUM(C741:C746)</f>
        <v>0</v>
      </c>
      <c r="D740" s="95" t="str">
        <f t="shared" si="11"/>
        <v/>
      </c>
    </row>
    <row r="741" spans="1:4" ht="13.5">
      <c r="A741" s="129" t="s">
        <v>506</v>
      </c>
      <c r="B741" s="117"/>
      <c r="C741" s="117"/>
      <c r="D741" s="95" t="str">
        <f t="shared" si="11"/>
        <v/>
      </c>
    </row>
    <row r="742" spans="1:4" ht="13.5">
      <c r="A742" s="129" t="s">
        <v>507</v>
      </c>
      <c r="B742" s="117"/>
      <c r="C742" s="117"/>
      <c r="D742" s="95" t="str">
        <f t="shared" si="11"/>
        <v/>
      </c>
    </row>
    <row r="743" spans="1:4" ht="13.5">
      <c r="A743" s="129" t="s">
        <v>508</v>
      </c>
      <c r="B743" s="117"/>
      <c r="C743" s="117"/>
      <c r="D743" s="95" t="str">
        <f t="shared" si="11"/>
        <v/>
      </c>
    </row>
    <row r="744" spans="1:4" ht="13.5">
      <c r="A744" s="129" t="s">
        <v>509</v>
      </c>
      <c r="B744" s="117"/>
      <c r="C744" s="117"/>
      <c r="D744" s="95" t="str">
        <f t="shared" si="11"/>
        <v/>
      </c>
    </row>
    <row r="745" spans="1:4" ht="13.5">
      <c r="A745" s="129" t="s">
        <v>1398</v>
      </c>
      <c r="B745" s="117"/>
      <c r="C745" s="117"/>
      <c r="D745" s="95" t="str">
        <f t="shared" si="11"/>
        <v/>
      </c>
    </row>
    <row r="746" spans="1:4" ht="13.5">
      <c r="A746" s="129" t="s">
        <v>510</v>
      </c>
      <c r="B746" s="117"/>
      <c r="C746" s="117"/>
      <c r="D746" s="95" t="str">
        <f t="shared" si="11"/>
        <v/>
      </c>
    </row>
    <row r="747" spans="1:4" ht="13.5">
      <c r="A747" s="129" t="s">
        <v>1399</v>
      </c>
      <c r="B747" s="95">
        <f>SUM(B748:B752)</f>
        <v>0</v>
      </c>
      <c r="C747" s="95">
        <f>SUM(C748:C752)</f>
        <v>0</v>
      </c>
      <c r="D747" s="95" t="str">
        <f t="shared" si="11"/>
        <v/>
      </c>
    </row>
    <row r="748" spans="1:4" ht="13.5">
      <c r="A748" s="129" t="s">
        <v>511</v>
      </c>
      <c r="B748" s="117"/>
      <c r="C748" s="117"/>
      <c r="D748" s="95" t="str">
        <f t="shared" si="11"/>
        <v/>
      </c>
    </row>
    <row r="749" spans="1:4" ht="13.5">
      <c r="A749" s="129" t="s">
        <v>512</v>
      </c>
      <c r="B749" s="117"/>
      <c r="C749" s="117"/>
      <c r="D749" s="95" t="str">
        <f t="shared" si="11"/>
        <v/>
      </c>
    </row>
    <row r="750" spans="1:4" ht="13.5">
      <c r="A750" s="129" t="s">
        <v>513</v>
      </c>
      <c r="B750" s="117"/>
      <c r="C750" s="117"/>
      <c r="D750" s="95" t="str">
        <f t="shared" si="11"/>
        <v/>
      </c>
    </row>
    <row r="751" spans="1:4" ht="13.5">
      <c r="A751" s="129" t="s">
        <v>514</v>
      </c>
      <c r="B751" s="117"/>
      <c r="C751" s="117"/>
      <c r="D751" s="95" t="str">
        <f t="shared" si="11"/>
        <v/>
      </c>
    </row>
    <row r="752" spans="1:4" ht="13.5">
      <c r="A752" s="129" t="s">
        <v>1400</v>
      </c>
      <c r="B752" s="117"/>
      <c r="C752" s="117"/>
      <c r="D752" s="95" t="str">
        <f t="shared" si="11"/>
        <v/>
      </c>
    </row>
    <row r="753" spans="1:4" ht="13.5">
      <c r="A753" s="129" t="s">
        <v>515</v>
      </c>
      <c r="B753" s="95">
        <f>SUM(B754:B755)</f>
        <v>0</v>
      </c>
      <c r="C753" s="95">
        <f>SUM(C754:C755)</f>
        <v>0</v>
      </c>
      <c r="D753" s="95" t="str">
        <f t="shared" si="11"/>
        <v/>
      </c>
    </row>
    <row r="754" spans="1:4" ht="13.5">
      <c r="A754" s="129" t="s">
        <v>516</v>
      </c>
      <c r="B754" s="117"/>
      <c r="C754" s="117"/>
      <c r="D754" s="95" t="str">
        <f t="shared" si="11"/>
        <v/>
      </c>
    </row>
    <row r="755" spans="1:4" ht="13.5">
      <c r="A755" s="129" t="s">
        <v>517</v>
      </c>
      <c r="B755" s="117"/>
      <c r="C755" s="117"/>
      <c r="D755" s="95" t="str">
        <f t="shared" si="11"/>
        <v/>
      </c>
    </row>
    <row r="756" spans="1:4" ht="13.5">
      <c r="A756" s="129" t="s">
        <v>518</v>
      </c>
      <c r="B756" s="95">
        <f>SUM(B757:B758)</f>
        <v>0</v>
      </c>
      <c r="C756" s="95">
        <f>SUM(C757:C758)</f>
        <v>0</v>
      </c>
      <c r="D756" s="95" t="str">
        <f t="shared" si="11"/>
        <v/>
      </c>
    </row>
    <row r="757" spans="1:4" ht="13.5">
      <c r="A757" s="129" t="s">
        <v>519</v>
      </c>
      <c r="B757" s="117"/>
      <c r="C757" s="117"/>
      <c r="D757" s="95" t="str">
        <f t="shared" si="11"/>
        <v/>
      </c>
    </row>
    <row r="758" spans="1:4" ht="13.5">
      <c r="A758" s="129" t="s">
        <v>520</v>
      </c>
      <c r="B758" s="117"/>
      <c r="C758" s="117"/>
      <c r="D758" s="95" t="str">
        <f t="shared" si="11"/>
        <v/>
      </c>
    </row>
    <row r="759" spans="1:4" ht="13.5">
      <c r="A759" s="129" t="s">
        <v>521</v>
      </c>
      <c r="B759" s="117"/>
      <c r="C759" s="117"/>
      <c r="D759" s="95" t="str">
        <f t="shared" si="11"/>
        <v/>
      </c>
    </row>
    <row r="760" spans="1:4" ht="13.5">
      <c r="A760" s="129" t="s">
        <v>522</v>
      </c>
      <c r="B760" s="117">
        <v>4783</v>
      </c>
      <c r="C760" s="117">
        <v>6</v>
      </c>
      <c r="D760" s="95">
        <f t="shared" si="11"/>
        <v>0.1</v>
      </c>
    </row>
    <row r="761" spans="1:4" ht="13.5">
      <c r="A761" s="129" t="s">
        <v>523</v>
      </c>
      <c r="B761" s="95">
        <f>SUM(B762:B766)</f>
        <v>10</v>
      </c>
      <c r="C761" s="95">
        <f>SUM(C762:C766)</f>
        <v>0</v>
      </c>
      <c r="D761" s="95">
        <f t="shared" si="11"/>
        <v>0</v>
      </c>
    </row>
    <row r="762" spans="1:4" ht="13.5">
      <c r="A762" s="129" t="s">
        <v>1401</v>
      </c>
      <c r="B762" s="117"/>
      <c r="C762" s="117"/>
      <c r="D762" s="95" t="str">
        <f t="shared" si="11"/>
        <v/>
      </c>
    </row>
    <row r="763" spans="1:4" ht="13.5">
      <c r="A763" s="129" t="s">
        <v>1402</v>
      </c>
      <c r="B763" s="117">
        <v>10</v>
      </c>
      <c r="C763" s="117"/>
      <c r="D763" s="95">
        <f t="shared" si="11"/>
        <v>0</v>
      </c>
    </row>
    <row r="764" spans="1:4" ht="13.5">
      <c r="A764" s="129" t="s">
        <v>1403</v>
      </c>
      <c r="B764" s="117"/>
      <c r="C764" s="117"/>
      <c r="D764" s="95" t="str">
        <f t="shared" si="11"/>
        <v/>
      </c>
    </row>
    <row r="765" spans="1:4" ht="13.5">
      <c r="A765" s="129" t="s">
        <v>1404</v>
      </c>
      <c r="B765" s="117"/>
      <c r="C765" s="117"/>
      <c r="D765" s="95" t="str">
        <f t="shared" si="11"/>
        <v/>
      </c>
    </row>
    <row r="766" spans="1:4" ht="13.5">
      <c r="A766" s="129" t="s">
        <v>524</v>
      </c>
      <c r="B766" s="117"/>
      <c r="C766" s="117"/>
      <c r="D766" s="95" t="str">
        <f t="shared" si="11"/>
        <v/>
      </c>
    </row>
    <row r="767" spans="1:4" ht="13.5">
      <c r="A767" s="129" t="s">
        <v>525</v>
      </c>
      <c r="B767" s="117"/>
      <c r="C767" s="117"/>
      <c r="D767" s="95" t="str">
        <f t="shared" si="11"/>
        <v/>
      </c>
    </row>
    <row r="768" spans="1:4" ht="13.5">
      <c r="A768" s="129" t="s">
        <v>526</v>
      </c>
      <c r="B768" s="117"/>
      <c r="C768" s="117"/>
      <c r="D768" s="95" t="str">
        <f t="shared" si="11"/>
        <v/>
      </c>
    </row>
    <row r="769" spans="1:4" ht="13.5">
      <c r="A769" s="129" t="s">
        <v>527</v>
      </c>
      <c r="B769" s="95">
        <f>SUM(B770:B783)</f>
        <v>0</v>
      </c>
      <c r="C769" s="95">
        <f>SUM(C770:C783)</f>
        <v>0</v>
      </c>
      <c r="D769" s="95" t="str">
        <f t="shared" si="11"/>
        <v/>
      </c>
    </row>
    <row r="770" spans="1:4" ht="13.5">
      <c r="A770" s="129" t="s">
        <v>75</v>
      </c>
      <c r="B770" s="117"/>
      <c r="C770" s="117"/>
      <c r="D770" s="95" t="str">
        <f t="shared" si="11"/>
        <v/>
      </c>
    </row>
    <row r="771" spans="1:4" ht="13.5">
      <c r="A771" s="129" t="s">
        <v>76</v>
      </c>
      <c r="B771" s="117"/>
      <c r="C771" s="117"/>
      <c r="D771" s="95" t="str">
        <f t="shared" si="11"/>
        <v/>
      </c>
    </row>
    <row r="772" spans="1:4" ht="13.5">
      <c r="A772" s="129" t="s">
        <v>77</v>
      </c>
      <c r="B772" s="117"/>
      <c r="C772" s="117"/>
      <c r="D772" s="95" t="str">
        <f t="shared" si="11"/>
        <v/>
      </c>
    </row>
    <row r="773" spans="1:4" ht="13.5">
      <c r="A773" s="129" t="s">
        <v>528</v>
      </c>
      <c r="B773" s="117"/>
      <c r="C773" s="117"/>
      <c r="D773" s="95" t="str">
        <f t="shared" ref="D773:D836" si="12">IF(B773=0,"",ROUND(C773/B773*100,1))</f>
        <v/>
      </c>
    </row>
    <row r="774" spans="1:4" ht="13.5">
      <c r="A774" s="129" t="s">
        <v>529</v>
      </c>
      <c r="B774" s="117"/>
      <c r="C774" s="117"/>
      <c r="D774" s="95" t="str">
        <f t="shared" si="12"/>
        <v/>
      </c>
    </row>
    <row r="775" spans="1:4" ht="13.5">
      <c r="A775" s="129" t="s">
        <v>530</v>
      </c>
      <c r="B775" s="117"/>
      <c r="C775" s="117"/>
      <c r="D775" s="95" t="str">
        <f t="shared" si="12"/>
        <v/>
      </c>
    </row>
    <row r="776" spans="1:4" ht="13.5">
      <c r="A776" s="129" t="s">
        <v>531</v>
      </c>
      <c r="B776" s="117"/>
      <c r="C776" s="117"/>
      <c r="D776" s="95" t="str">
        <f t="shared" si="12"/>
        <v/>
      </c>
    </row>
    <row r="777" spans="1:4" ht="13.5">
      <c r="A777" s="129" t="s">
        <v>532</v>
      </c>
      <c r="B777" s="117"/>
      <c r="C777" s="117"/>
      <c r="D777" s="95" t="str">
        <f t="shared" si="12"/>
        <v/>
      </c>
    </row>
    <row r="778" spans="1:4" ht="13.5">
      <c r="A778" s="129" t="s">
        <v>533</v>
      </c>
      <c r="B778" s="117"/>
      <c r="C778" s="117"/>
      <c r="D778" s="95" t="str">
        <f t="shared" si="12"/>
        <v/>
      </c>
    </row>
    <row r="779" spans="1:4" ht="13.5">
      <c r="A779" s="129" t="s">
        <v>534</v>
      </c>
      <c r="B779" s="117"/>
      <c r="C779" s="117"/>
      <c r="D779" s="95" t="str">
        <f t="shared" si="12"/>
        <v/>
      </c>
    </row>
    <row r="780" spans="1:4" ht="13.5">
      <c r="A780" s="129" t="s">
        <v>116</v>
      </c>
      <c r="B780" s="117"/>
      <c r="C780" s="117"/>
      <c r="D780" s="95" t="str">
        <f t="shared" si="12"/>
        <v/>
      </c>
    </row>
    <row r="781" spans="1:4" ht="13.5">
      <c r="A781" s="129" t="s">
        <v>535</v>
      </c>
      <c r="B781" s="117"/>
      <c r="C781" s="117"/>
      <c r="D781" s="95" t="str">
        <f t="shared" si="12"/>
        <v/>
      </c>
    </row>
    <row r="782" spans="1:4" ht="13.5">
      <c r="A782" s="129" t="s">
        <v>84</v>
      </c>
      <c r="B782" s="117"/>
      <c r="C782" s="117"/>
      <c r="D782" s="95" t="str">
        <f t="shared" si="12"/>
        <v/>
      </c>
    </row>
    <row r="783" spans="1:4" ht="13.5">
      <c r="A783" s="129" t="s">
        <v>536</v>
      </c>
      <c r="B783" s="117"/>
      <c r="C783" s="117"/>
      <c r="D783" s="95" t="str">
        <f t="shared" si="12"/>
        <v/>
      </c>
    </row>
    <row r="784" spans="1:4" ht="13.5">
      <c r="A784" s="129" t="s">
        <v>537</v>
      </c>
      <c r="B784" s="117">
        <v>67</v>
      </c>
      <c r="C784" s="117"/>
      <c r="D784" s="95">
        <f t="shared" si="12"/>
        <v>0</v>
      </c>
    </row>
    <row r="785" spans="1:4" ht="13.5">
      <c r="A785" s="129" t="s">
        <v>538</v>
      </c>
      <c r="B785" s="127">
        <f>SUM(B786,B797,B798,B801,B802,B803)</f>
        <v>31348</v>
      </c>
      <c r="C785" s="127">
        <f>SUM(C786,C797,C798,C801,C802,C803)</f>
        <v>7919</v>
      </c>
      <c r="D785" s="95">
        <f t="shared" si="12"/>
        <v>25.3</v>
      </c>
    </row>
    <row r="786" spans="1:4" ht="13.5">
      <c r="A786" s="129" t="s">
        <v>1405</v>
      </c>
      <c r="B786" s="95">
        <f>SUM(B787:B796)</f>
        <v>1794</v>
      </c>
      <c r="C786" s="95">
        <f>SUM(C787:C796)</f>
        <v>1703</v>
      </c>
      <c r="D786" s="95">
        <f t="shared" si="12"/>
        <v>94.9</v>
      </c>
    </row>
    <row r="787" spans="1:4" ht="13.5">
      <c r="A787" s="129" t="s">
        <v>75</v>
      </c>
      <c r="B787" s="117">
        <v>221</v>
      </c>
      <c r="C787" s="117">
        <v>130</v>
      </c>
      <c r="D787" s="95">
        <f t="shared" si="12"/>
        <v>58.8</v>
      </c>
    </row>
    <row r="788" spans="1:4" ht="13.5">
      <c r="A788" s="129" t="s">
        <v>76</v>
      </c>
      <c r="B788" s="117">
        <v>68</v>
      </c>
      <c r="C788" s="117"/>
      <c r="D788" s="95">
        <f t="shared" si="12"/>
        <v>0</v>
      </c>
    </row>
    <row r="789" spans="1:4" ht="13.5">
      <c r="A789" s="129" t="s">
        <v>77</v>
      </c>
      <c r="B789" s="117">
        <v>1505</v>
      </c>
      <c r="C789" s="117">
        <v>1313</v>
      </c>
      <c r="D789" s="95">
        <f t="shared" si="12"/>
        <v>87.2</v>
      </c>
    </row>
    <row r="790" spans="1:4" ht="13.5">
      <c r="A790" s="129" t="s">
        <v>1406</v>
      </c>
      <c r="B790" s="117"/>
      <c r="C790" s="117">
        <v>260</v>
      </c>
      <c r="D790" s="95" t="str">
        <f t="shared" si="12"/>
        <v/>
      </c>
    </row>
    <row r="791" spans="1:4" ht="13.5">
      <c r="A791" s="129" t="s">
        <v>1407</v>
      </c>
      <c r="B791" s="117"/>
      <c r="C791" s="117"/>
      <c r="D791" s="95" t="str">
        <f t="shared" si="12"/>
        <v/>
      </c>
    </row>
    <row r="792" spans="1:4" ht="13.5">
      <c r="A792" s="129" t="s">
        <v>1408</v>
      </c>
      <c r="B792" s="117"/>
      <c r="C792" s="117"/>
      <c r="D792" s="95" t="str">
        <f t="shared" si="12"/>
        <v/>
      </c>
    </row>
    <row r="793" spans="1:4" ht="13.5">
      <c r="A793" s="129" t="s">
        <v>1409</v>
      </c>
      <c r="B793" s="117"/>
      <c r="C793" s="117"/>
      <c r="D793" s="95" t="str">
        <f t="shared" si="12"/>
        <v/>
      </c>
    </row>
    <row r="794" spans="1:4" ht="13.5">
      <c r="A794" s="129" t="s">
        <v>1410</v>
      </c>
      <c r="B794" s="117"/>
      <c r="C794" s="117"/>
      <c r="D794" s="95" t="str">
        <f t="shared" si="12"/>
        <v/>
      </c>
    </row>
    <row r="795" spans="1:4" ht="13.5">
      <c r="A795" s="129" t="s">
        <v>1411</v>
      </c>
      <c r="B795" s="117"/>
      <c r="C795" s="117"/>
      <c r="D795" s="95" t="str">
        <f t="shared" si="12"/>
        <v/>
      </c>
    </row>
    <row r="796" spans="1:4" ht="13.5">
      <c r="A796" s="129" t="s">
        <v>1412</v>
      </c>
      <c r="B796" s="117"/>
      <c r="C796" s="117"/>
      <c r="D796" s="95" t="str">
        <f t="shared" si="12"/>
        <v/>
      </c>
    </row>
    <row r="797" spans="1:4" ht="13.5">
      <c r="A797" s="129" t="s">
        <v>1413</v>
      </c>
      <c r="B797" s="117"/>
      <c r="C797" s="117"/>
      <c r="D797" s="95" t="str">
        <f t="shared" si="12"/>
        <v/>
      </c>
    </row>
    <row r="798" spans="1:4" ht="13.5">
      <c r="A798" s="129" t="s">
        <v>1414</v>
      </c>
      <c r="B798" s="95">
        <f>SUM(B799:B800)</f>
        <v>24518</v>
      </c>
      <c r="C798" s="95">
        <f>SUM(C799:C800)</f>
        <v>1324</v>
      </c>
      <c r="D798" s="95">
        <f t="shared" si="12"/>
        <v>5.4</v>
      </c>
    </row>
    <row r="799" spans="1:4" ht="13.5">
      <c r="A799" s="129" t="s">
        <v>1415</v>
      </c>
      <c r="B799" s="117"/>
      <c r="C799" s="117"/>
      <c r="D799" s="95" t="str">
        <f t="shared" si="12"/>
        <v/>
      </c>
    </row>
    <row r="800" spans="1:4" ht="13.5">
      <c r="A800" s="129" t="s">
        <v>1416</v>
      </c>
      <c r="B800" s="117">
        <v>24518</v>
      </c>
      <c r="C800" s="117">
        <v>1324</v>
      </c>
      <c r="D800" s="95">
        <f t="shared" si="12"/>
        <v>5.4</v>
      </c>
    </row>
    <row r="801" spans="1:4" ht="13.5">
      <c r="A801" s="129" t="s">
        <v>1417</v>
      </c>
      <c r="B801" s="117">
        <v>5036</v>
      </c>
      <c r="C801" s="117">
        <v>4892</v>
      </c>
      <c r="D801" s="95">
        <f t="shared" si="12"/>
        <v>97.1</v>
      </c>
    </row>
    <row r="802" spans="1:4" ht="13.5">
      <c r="A802" s="129" t="s">
        <v>1418</v>
      </c>
      <c r="B802" s="117"/>
      <c r="C802" s="117"/>
      <c r="D802" s="95" t="str">
        <f t="shared" si="12"/>
        <v/>
      </c>
    </row>
    <row r="803" spans="1:4" ht="13.5">
      <c r="A803" s="129" t="s">
        <v>1419</v>
      </c>
      <c r="B803" s="117"/>
      <c r="C803" s="117"/>
      <c r="D803" s="95" t="str">
        <f t="shared" si="12"/>
        <v/>
      </c>
    </row>
    <row r="804" spans="1:4" ht="13.5">
      <c r="A804" s="129" t="s">
        <v>539</v>
      </c>
      <c r="B804" s="127">
        <f>SUM(B805,B831,B856,B884,B895,B902,B909,B912)</f>
        <v>46374</v>
      </c>
      <c r="C804" s="127">
        <f>SUM(C805,C831,C856,C884,C895,C902,C909,C912)</f>
        <v>23340</v>
      </c>
      <c r="D804" s="95">
        <f t="shared" si="12"/>
        <v>50.3</v>
      </c>
    </row>
    <row r="805" spans="1:4" ht="13.5">
      <c r="A805" s="129" t="s">
        <v>1420</v>
      </c>
      <c r="B805" s="95">
        <f>SUM(B806:B830)</f>
        <v>25992</v>
      </c>
      <c r="C805" s="95">
        <f>SUM(C806:C830)</f>
        <v>3776</v>
      </c>
      <c r="D805" s="95">
        <f t="shared" si="12"/>
        <v>14.5</v>
      </c>
    </row>
    <row r="806" spans="1:4" ht="13.5">
      <c r="A806" s="129" t="s">
        <v>75</v>
      </c>
      <c r="B806" s="117">
        <v>315</v>
      </c>
      <c r="C806" s="117">
        <v>428</v>
      </c>
      <c r="D806" s="95">
        <f t="shared" si="12"/>
        <v>135.9</v>
      </c>
    </row>
    <row r="807" spans="1:4" ht="13.5">
      <c r="A807" s="129" t="s">
        <v>76</v>
      </c>
      <c r="B807" s="117">
        <v>380</v>
      </c>
      <c r="C807" s="117"/>
      <c r="D807" s="95">
        <f t="shared" si="12"/>
        <v>0</v>
      </c>
    </row>
    <row r="808" spans="1:4" ht="13.5">
      <c r="A808" s="129" t="s">
        <v>77</v>
      </c>
      <c r="B808" s="117"/>
      <c r="C808" s="117"/>
      <c r="D808" s="95" t="str">
        <f t="shared" si="12"/>
        <v/>
      </c>
    </row>
    <row r="809" spans="1:4" ht="13.5">
      <c r="A809" s="129" t="s">
        <v>84</v>
      </c>
      <c r="B809" s="117">
        <v>2872</v>
      </c>
      <c r="C809" s="117">
        <v>2944</v>
      </c>
      <c r="D809" s="95">
        <f t="shared" si="12"/>
        <v>102.5</v>
      </c>
    </row>
    <row r="810" spans="1:4" ht="13.5">
      <c r="A810" s="129" t="s">
        <v>1421</v>
      </c>
      <c r="B810" s="117"/>
      <c r="C810" s="117"/>
      <c r="D810" s="95" t="str">
        <f t="shared" si="12"/>
        <v/>
      </c>
    </row>
    <row r="811" spans="1:4" ht="13.5">
      <c r="A811" s="129" t="s">
        <v>1422</v>
      </c>
      <c r="B811" s="117">
        <v>136</v>
      </c>
      <c r="C811" s="117">
        <v>100</v>
      </c>
      <c r="D811" s="95">
        <f t="shared" si="12"/>
        <v>73.5</v>
      </c>
    </row>
    <row r="812" spans="1:4" ht="13.5">
      <c r="A812" s="129" t="s">
        <v>1423</v>
      </c>
      <c r="B812" s="117">
        <v>453</v>
      </c>
      <c r="C812" s="117">
        <v>71</v>
      </c>
      <c r="D812" s="95">
        <f t="shared" si="12"/>
        <v>15.7</v>
      </c>
    </row>
    <row r="813" spans="1:4" ht="13.5">
      <c r="A813" s="129" t="s">
        <v>1424</v>
      </c>
      <c r="B813" s="117">
        <v>37</v>
      </c>
      <c r="C813" s="117">
        <v>44</v>
      </c>
      <c r="D813" s="95">
        <f t="shared" si="12"/>
        <v>118.9</v>
      </c>
    </row>
    <row r="814" spans="1:4" ht="13.5">
      <c r="A814" s="129" t="s">
        <v>1425</v>
      </c>
      <c r="B814" s="117">
        <v>14</v>
      </c>
      <c r="C814" s="117">
        <v>10</v>
      </c>
      <c r="D814" s="95">
        <f t="shared" si="12"/>
        <v>71.400000000000006</v>
      </c>
    </row>
    <row r="815" spans="1:4" ht="13.5">
      <c r="A815" s="129" t="s">
        <v>1426</v>
      </c>
      <c r="B815" s="117"/>
      <c r="C815" s="117"/>
      <c r="D815" s="95" t="str">
        <f t="shared" si="12"/>
        <v/>
      </c>
    </row>
    <row r="816" spans="1:4" ht="13.5">
      <c r="A816" s="129" t="s">
        <v>1427</v>
      </c>
      <c r="B816" s="117">
        <v>6</v>
      </c>
      <c r="C816" s="117"/>
      <c r="D816" s="95">
        <f t="shared" si="12"/>
        <v>0</v>
      </c>
    </row>
    <row r="817" spans="1:4" ht="13.5">
      <c r="A817" s="129" t="s">
        <v>1428</v>
      </c>
      <c r="B817" s="117"/>
      <c r="C817" s="117"/>
      <c r="D817" s="95" t="str">
        <f t="shared" si="12"/>
        <v/>
      </c>
    </row>
    <row r="818" spans="1:4" ht="13.5">
      <c r="A818" s="129" t="s">
        <v>1429</v>
      </c>
      <c r="B818" s="117">
        <v>51</v>
      </c>
      <c r="C818" s="117"/>
      <c r="D818" s="95">
        <f t="shared" si="12"/>
        <v>0</v>
      </c>
    </row>
    <row r="819" spans="1:4" ht="13.5">
      <c r="A819" s="129" t="s">
        <v>1430</v>
      </c>
      <c r="B819" s="117"/>
      <c r="C819" s="117"/>
      <c r="D819" s="95" t="str">
        <f t="shared" si="12"/>
        <v/>
      </c>
    </row>
    <row r="820" spans="1:4" ht="13.5">
      <c r="A820" s="129" t="s">
        <v>1431</v>
      </c>
      <c r="B820" s="117"/>
      <c r="C820" s="117"/>
      <c r="D820" s="95" t="str">
        <f t="shared" si="12"/>
        <v/>
      </c>
    </row>
    <row r="821" spans="1:4" ht="13.5">
      <c r="A821" s="129" t="s">
        <v>1432</v>
      </c>
      <c r="B821" s="117">
        <v>10860</v>
      </c>
      <c r="C821" s="117"/>
      <c r="D821" s="95">
        <f t="shared" si="12"/>
        <v>0</v>
      </c>
    </row>
    <row r="822" spans="1:4" ht="13.5">
      <c r="A822" s="129" t="s">
        <v>1433</v>
      </c>
      <c r="B822" s="117"/>
      <c r="C822" s="117"/>
      <c r="D822" s="95" t="str">
        <f t="shared" si="12"/>
        <v/>
      </c>
    </row>
    <row r="823" spans="1:4" ht="13.5">
      <c r="A823" s="129" t="s">
        <v>1434</v>
      </c>
      <c r="B823" s="117"/>
      <c r="C823" s="117"/>
      <c r="D823" s="95" t="str">
        <f t="shared" si="12"/>
        <v/>
      </c>
    </row>
    <row r="824" spans="1:4" ht="13.5">
      <c r="A824" s="129" t="s">
        <v>1435</v>
      </c>
      <c r="B824" s="117"/>
      <c r="C824" s="117"/>
      <c r="D824" s="95" t="str">
        <f t="shared" si="12"/>
        <v/>
      </c>
    </row>
    <row r="825" spans="1:4" ht="13.5">
      <c r="A825" s="129" t="s">
        <v>1436</v>
      </c>
      <c r="B825" s="117">
        <v>2</v>
      </c>
      <c r="C825" s="117"/>
      <c r="D825" s="95">
        <f t="shared" si="12"/>
        <v>0</v>
      </c>
    </row>
    <row r="826" spans="1:4" ht="13.5">
      <c r="A826" s="129" t="s">
        <v>1437</v>
      </c>
      <c r="B826" s="117"/>
      <c r="C826" s="117"/>
      <c r="D826" s="95" t="str">
        <f t="shared" si="12"/>
        <v/>
      </c>
    </row>
    <row r="827" spans="1:4" ht="13.5">
      <c r="A827" s="129" t="s">
        <v>1438</v>
      </c>
      <c r="B827" s="117"/>
      <c r="C827" s="117"/>
      <c r="D827" s="95" t="str">
        <f t="shared" si="12"/>
        <v/>
      </c>
    </row>
    <row r="828" spans="1:4" ht="13.5">
      <c r="A828" s="129" t="s">
        <v>1439</v>
      </c>
      <c r="B828" s="117"/>
      <c r="C828" s="117"/>
      <c r="D828" s="95" t="str">
        <f t="shared" si="12"/>
        <v/>
      </c>
    </row>
    <row r="829" spans="1:4" ht="13.5">
      <c r="A829" s="129" t="s">
        <v>1440</v>
      </c>
      <c r="B829" s="117"/>
      <c r="C829" s="117"/>
      <c r="D829" s="95" t="str">
        <f t="shared" si="12"/>
        <v/>
      </c>
    </row>
    <row r="830" spans="1:4" ht="13.5">
      <c r="A830" s="129" t="s">
        <v>1441</v>
      </c>
      <c r="B830" s="117">
        <v>10866</v>
      </c>
      <c r="C830" s="117">
        <v>179</v>
      </c>
      <c r="D830" s="95">
        <f t="shared" si="12"/>
        <v>1.6</v>
      </c>
    </row>
    <row r="831" spans="1:4" ht="13.5">
      <c r="A831" s="129" t="s">
        <v>1442</v>
      </c>
      <c r="B831" s="95">
        <f>SUM(B832:B855)</f>
        <v>2126</v>
      </c>
      <c r="C831" s="95">
        <f>SUM(C832:C855)</f>
        <v>539</v>
      </c>
      <c r="D831" s="95">
        <f t="shared" si="12"/>
        <v>25.4</v>
      </c>
    </row>
    <row r="832" spans="1:4" ht="13.5">
      <c r="A832" s="129" t="s">
        <v>75</v>
      </c>
      <c r="B832" s="117">
        <v>221</v>
      </c>
      <c r="C832" s="117">
        <v>60</v>
      </c>
      <c r="D832" s="95">
        <f t="shared" si="12"/>
        <v>27.1</v>
      </c>
    </row>
    <row r="833" spans="1:4" ht="13.5">
      <c r="A833" s="129" t="s">
        <v>76</v>
      </c>
      <c r="B833" s="117">
        <v>28</v>
      </c>
      <c r="C833" s="117"/>
      <c r="D833" s="95">
        <f t="shared" si="12"/>
        <v>0</v>
      </c>
    </row>
    <row r="834" spans="1:4" ht="13.5">
      <c r="A834" s="129" t="s">
        <v>77</v>
      </c>
      <c r="B834" s="117"/>
      <c r="C834" s="117">
        <v>49</v>
      </c>
      <c r="D834" s="95" t="str">
        <f t="shared" si="12"/>
        <v/>
      </c>
    </row>
    <row r="835" spans="1:4" ht="13.5">
      <c r="A835" s="129" t="s">
        <v>1443</v>
      </c>
      <c r="B835" s="117">
        <v>504</v>
      </c>
      <c r="C835" s="117">
        <v>430</v>
      </c>
      <c r="D835" s="95">
        <f t="shared" si="12"/>
        <v>85.3</v>
      </c>
    </row>
    <row r="836" spans="1:4" ht="13.5">
      <c r="A836" s="129" t="s">
        <v>1444</v>
      </c>
      <c r="B836" s="117">
        <v>1332</v>
      </c>
      <c r="C836" s="117"/>
      <c r="D836" s="95">
        <f t="shared" si="12"/>
        <v>0</v>
      </c>
    </row>
    <row r="837" spans="1:4" ht="13.5">
      <c r="A837" s="129" t="s">
        <v>1445</v>
      </c>
      <c r="B837" s="117"/>
      <c r="C837" s="117"/>
      <c r="D837" s="95" t="str">
        <f t="shared" ref="D837:D900" si="13">IF(B837=0,"",ROUND(C837/B837*100,1))</f>
        <v/>
      </c>
    </row>
    <row r="838" spans="1:4" ht="13.5">
      <c r="A838" s="129" t="s">
        <v>1446</v>
      </c>
      <c r="B838" s="117"/>
      <c r="C838" s="117"/>
      <c r="D838" s="95" t="str">
        <f t="shared" si="13"/>
        <v/>
      </c>
    </row>
    <row r="839" spans="1:4" ht="13.5">
      <c r="A839" s="129" t="s">
        <v>1447</v>
      </c>
      <c r="B839" s="117">
        <v>5</v>
      </c>
      <c r="C839" s="117"/>
      <c r="D839" s="95">
        <f t="shared" si="13"/>
        <v>0</v>
      </c>
    </row>
    <row r="840" spans="1:4" ht="13.5">
      <c r="A840" s="129" t="s">
        <v>1448</v>
      </c>
      <c r="B840" s="117"/>
      <c r="C840" s="117"/>
      <c r="D840" s="95" t="str">
        <f t="shared" si="13"/>
        <v/>
      </c>
    </row>
    <row r="841" spans="1:4" ht="13.5">
      <c r="A841" s="129" t="s">
        <v>1449</v>
      </c>
      <c r="B841" s="117"/>
      <c r="C841" s="117"/>
      <c r="D841" s="95" t="str">
        <f t="shared" si="13"/>
        <v/>
      </c>
    </row>
    <row r="842" spans="1:4" ht="13.5">
      <c r="A842" s="129" t="s">
        <v>1450</v>
      </c>
      <c r="B842" s="117"/>
      <c r="C842" s="117"/>
      <c r="D842" s="95" t="str">
        <f t="shared" si="13"/>
        <v/>
      </c>
    </row>
    <row r="843" spans="1:4" ht="13.5">
      <c r="A843" s="129" t="s">
        <v>1451</v>
      </c>
      <c r="B843" s="117">
        <v>32</v>
      </c>
      <c r="C843" s="117"/>
      <c r="D843" s="95">
        <f t="shared" si="13"/>
        <v>0</v>
      </c>
    </row>
    <row r="844" spans="1:4" ht="13.5">
      <c r="A844" s="129" t="s">
        <v>1452</v>
      </c>
      <c r="B844" s="117"/>
      <c r="C844" s="117"/>
      <c r="D844" s="95" t="str">
        <f t="shared" si="13"/>
        <v/>
      </c>
    </row>
    <row r="845" spans="1:4" ht="13.5">
      <c r="A845" s="129" t="s">
        <v>1453</v>
      </c>
      <c r="B845" s="117"/>
      <c r="C845" s="117"/>
      <c r="D845" s="95" t="str">
        <f t="shared" si="13"/>
        <v/>
      </c>
    </row>
    <row r="846" spans="1:4" ht="13.5">
      <c r="A846" s="129" t="s">
        <v>1454</v>
      </c>
      <c r="B846" s="117"/>
      <c r="C846" s="117"/>
      <c r="D846" s="95" t="str">
        <f t="shared" si="13"/>
        <v/>
      </c>
    </row>
    <row r="847" spans="1:4" ht="13.5">
      <c r="A847" s="129" t="s">
        <v>1455</v>
      </c>
      <c r="B847" s="117"/>
      <c r="C847" s="117"/>
      <c r="D847" s="95" t="str">
        <f t="shared" si="13"/>
        <v/>
      </c>
    </row>
    <row r="848" spans="1:4" ht="13.5">
      <c r="A848" s="129" t="s">
        <v>1456</v>
      </c>
      <c r="B848" s="117"/>
      <c r="C848" s="117"/>
      <c r="D848" s="95" t="str">
        <f t="shared" si="13"/>
        <v/>
      </c>
    </row>
    <row r="849" spans="1:4" ht="13.5">
      <c r="A849" s="129" t="s">
        <v>1457</v>
      </c>
      <c r="B849" s="117"/>
      <c r="C849" s="117"/>
      <c r="D849" s="95" t="str">
        <f t="shared" si="13"/>
        <v/>
      </c>
    </row>
    <row r="850" spans="1:4" ht="13.5">
      <c r="A850" s="129" t="s">
        <v>1458</v>
      </c>
      <c r="B850" s="117"/>
      <c r="C850" s="117"/>
      <c r="D850" s="95" t="str">
        <f t="shared" si="13"/>
        <v/>
      </c>
    </row>
    <row r="851" spans="1:4" ht="13.5">
      <c r="A851" s="129" t="s">
        <v>1459</v>
      </c>
      <c r="B851" s="117">
        <v>4</v>
      </c>
      <c r="C851" s="117"/>
      <c r="D851" s="95">
        <f t="shared" si="13"/>
        <v>0</v>
      </c>
    </row>
    <row r="852" spans="1:4" ht="13.5">
      <c r="A852" s="129" t="s">
        <v>1460</v>
      </c>
      <c r="B852" s="117"/>
      <c r="C852" s="117"/>
      <c r="D852" s="95" t="str">
        <f t="shared" si="13"/>
        <v/>
      </c>
    </row>
    <row r="853" spans="1:4" ht="13.5">
      <c r="A853" s="129" t="s">
        <v>1461</v>
      </c>
      <c r="B853" s="117"/>
      <c r="C853" s="117"/>
      <c r="D853" s="95" t="str">
        <f t="shared" si="13"/>
        <v/>
      </c>
    </row>
    <row r="854" spans="1:4" ht="13.5">
      <c r="A854" s="129" t="s">
        <v>1427</v>
      </c>
      <c r="B854" s="117"/>
      <c r="C854" s="117"/>
      <c r="D854" s="95" t="str">
        <f t="shared" si="13"/>
        <v/>
      </c>
    </row>
    <row r="855" spans="1:4" ht="13.5">
      <c r="A855" s="129" t="s">
        <v>1462</v>
      </c>
      <c r="B855" s="117"/>
      <c r="C855" s="117"/>
      <c r="D855" s="95" t="str">
        <f t="shared" si="13"/>
        <v/>
      </c>
    </row>
    <row r="856" spans="1:4" ht="13.5">
      <c r="A856" s="129" t="s">
        <v>1463</v>
      </c>
      <c r="B856" s="95">
        <f>SUM(B857:B883)</f>
        <v>4257</v>
      </c>
      <c r="C856" s="95">
        <f>SUM(C857:C883)</f>
        <v>2587</v>
      </c>
      <c r="D856" s="95">
        <f t="shared" si="13"/>
        <v>60.8</v>
      </c>
    </row>
    <row r="857" spans="1:4" ht="13.5">
      <c r="A857" s="129" t="s">
        <v>75</v>
      </c>
      <c r="B857" s="117">
        <v>80</v>
      </c>
      <c r="C857" s="117">
        <v>92</v>
      </c>
      <c r="D857" s="95">
        <f t="shared" si="13"/>
        <v>115</v>
      </c>
    </row>
    <row r="858" spans="1:4" ht="13.5">
      <c r="A858" s="129" t="s">
        <v>76</v>
      </c>
      <c r="B858" s="117"/>
      <c r="C858" s="117"/>
      <c r="D858" s="95" t="str">
        <f t="shared" si="13"/>
        <v/>
      </c>
    </row>
    <row r="859" spans="1:4" ht="13.5">
      <c r="A859" s="129" t="s">
        <v>77</v>
      </c>
      <c r="B859" s="117"/>
      <c r="C859" s="117"/>
      <c r="D859" s="95" t="str">
        <f t="shared" si="13"/>
        <v/>
      </c>
    </row>
    <row r="860" spans="1:4" ht="13.5">
      <c r="A860" s="129" t="s">
        <v>1464</v>
      </c>
      <c r="B860" s="117">
        <v>454</v>
      </c>
      <c r="C860" s="117">
        <v>467</v>
      </c>
      <c r="D860" s="95">
        <f t="shared" si="13"/>
        <v>102.9</v>
      </c>
    </row>
    <row r="861" spans="1:4" ht="13.5">
      <c r="A861" s="129" t="s">
        <v>1465</v>
      </c>
      <c r="B861" s="117">
        <v>640</v>
      </c>
      <c r="C861" s="117"/>
      <c r="D861" s="95">
        <f t="shared" si="13"/>
        <v>0</v>
      </c>
    </row>
    <row r="862" spans="1:4" ht="13.5">
      <c r="A862" s="129" t="s">
        <v>1466</v>
      </c>
      <c r="B862" s="117">
        <v>178</v>
      </c>
      <c r="C862" s="117">
        <v>116</v>
      </c>
      <c r="D862" s="95">
        <f t="shared" si="13"/>
        <v>65.2</v>
      </c>
    </row>
    <row r="863" spans="1:4" ht="13.5">
      <c r="A863" s="129" t="s">
        <v>1467</v>
      </c>
      <c r="B863" s="117"/>
      <c r="C863" s="117"/>
      <c r="D863" s="95" t="str">
        <f t="shared" si="13"/>
        <v/>
      </c>
    </row>
    <row r="864" spans="1:4" ht="13.5">
      <c r="A864" s="129" t="s">
        <v>1468</v>
      </c>
      <c r="B864" s="117"/>
      <c r="C864" s="117"/>
      <c r="D864" s="95" t="str">
        <f t="shared" si="13"/>
        <v/>
      </c>
    </row>
    <row r="865" spans="1:4" ht="13.5">
      <c r="A865" s="129" t="s">
        <v>1469</v>
      </c>
      <c r="B865" s="117"/>
      <c r="C865" s="117"/>
      <c r="D865" s="95" t="str">
        <f t="shared" si="13"/>
        <v/>
      </c>
    </row>
    <row r="866" spans="1:4" ht="13.5">
      <c r="A866" s="129" t="s">
        <v>1470</v>
      </c>
      <c r="B866" s="117"/>
      <c r="C866" s="117"/>
      <c r="D866" s="95" t="str">
        <f t="shared" si="13"/>
        <v/>
      </c>
    </row>
    <row r="867" spans="1:4" ht="13.5">
      <c r="A867" s="129" t="s">
        <v>1471</v>
      </c>
      <c r="B867" s="117">
        <v>223</v>
      </c>
      <c r="C867" s="117">
        <v>144</v>
      </c>
      <c r="D867" s="95">
        <f t="shared" si="13"/>
        <v>64.599999999999994</v>
      </c>
    </row>
    <row r="868" spans="1:4" ht="13.5">
      <c r="A868" s="129" t="s">
        <v>1472</v>
      </c>
      <c r="B868" s="117"/>
      <c r="C868" s="117"/>
      <c r="D868" s="95" t="str">
        <f t="shared" si="13"/>
        <v/>
      </c>
    </row>
    <row r="869" spans="1:4" ht="13.5">
      <c r="A869" s="129" t="s">
        <v>1473</v>
      </c>
      <c r="B869" s="117"/>
      <c r="C869" s="117"/>
      <c r="D869" s="95" t="str">
        <f t="shared" si="13"/>
        <v/>
      </c>
    </row>
    <row r="870" spans="1:4" ht="13.5">
      <c r="A870" s="129" t="s">
        <v>1474</v>
      </c>
      <c r="B870" s="117">
        <v>112</v>
      </c>
      <c r="C870" s="117">
        <v>4</v>
      </c>
      <c r="D870" s="95">
        <f t="shared" si="13"/>
        <v>3.6</v>
      </c>
    </row>
    <row r="871" spans="1:4" ht="13.5">
      <c r="A871" s="129" t="s">
        <v>1475</v>
      </c>
      <c r="B871" s="117">
        <v>76</v>
      </c>
      <c r="C871" s="117"/>
      <c r="D871" s="95">
        <f t="shared" si="13"/>
        <v>0</v>
      </c>
    </row>
    <row r="872" spans="1:4" ht="13.5">
      <c r="A872" s="129" t="s">
        <v>1476</v>
      </c>
      <c r="B872" s="117">
        <v>254</v>
      </c>
      <c r="C872" s="117"/>
      <c r="D872" s="95">
        <f t="shared" si="13"/>
        <v>0</v>
      </c>
    </row>
    <row r="873" spans="1:4" ht="13.5">
      <c r="A873" s="129" t="s">
        <v>1477</v>
      </c>
      <c r="B873" s="117">
        <v>120</v>
      </c>
      <c r="C873" s="117"/>
      <c r="D873" s="95">
        <f t="shared" si="13"/>
        <v>0</v>
      </c>
    </row>
    <row r="874" spans="1:4" ht="13.5">
      <c r="A874" s="129" t="s">
        <v>1478</v>
      </c>
      <c r="B874" s="117"/>
      <c r="C874" s="117"/>
      <c r="D874" s="95" t="str">
        <f t="shared" si="13"/>
        <v/>
      </c>
    </row>
    <row r="875" spans="1:4" ht="13.5">
      <c r="A875" s="129" t="s">
        <v>1479</v>
      </c>
      <c r="B875" s="117">
        <v>1964</v>
      </c>
      <c r="C875" s="117">
        <v>1730</v>
      </c>
      <c r="D875" s="95">
        <f t="shared" si="13"/>
        <v>88.1</v>
      </c>
    </row>
    <row r="876" spans="1:4" ht="13.5">
      <c r="A876" s="129" t="s">
        <v>1480</v>
      </c>
      <c r="B876" s="117">
        <v>145</v>
      </c>
      <c r="C876" s="117"/>
      <c r="D876" s="95">
        <f t="shared" si="13"/>
        <v>0</v>
      </c>
    </row>
    <row r="877" spans="1:4" ht="13.5">
      <c r="A877" s="129" t="s">
        <v>1481</v>
      </c>
      <c r="B877" s="117"/>
      <c r="C877" s="117"/>
      <c r="D877" s="95" t="str">
        <f t="shared" si="13"/>
        <v/>
      </c>
    </row>
    <row r="878" spans="1:4" ht="13.5">
      <c r="A878" s="129" t="s">
        <v>1455</v>
      </c>
      <c r="B878" s="117"/>
      <c r="C878" s="117"/>
      <c r="D878" s="95" t="str">
        <f t="shared" si="13"/>
        <v/>
      </c>
    </row>
    <row r="879" spans="1:4" ht="13.5">
      <c r="A879" s="129" t="s">
        <v>1482</v>
      </c>
      <c r="B879" s="117"/>
      <c r="C879" s="117"/>
      <c r="D879" s="95" t="str">
        <f t="shared" si="13"/>
        <v/>
      </c>
    </row>
    <row r="880" spans="1:4" ht="13.5">
      <c r="A880" s="129" t="s">
        <v>1483</v>
      </c>
      <c r="B880" s="117"/>
      <c r="C880" s="117">
        <v>14</v>
      </c>
      <c r="D880" s="95" t="str">
        <f t="shared" si="13"/>
        <v/>
      </c>
    </row>
    <row r="881" spans="1:4" ht="13.5">
      <c r="A881" s="129" t="s">
        <v>1484</v>
      </c>
      <c r="B881" s="117"/>
      <c r="C881" s="117"/>
      <c r="D881" s="95" t="str">
        <f t="shared" si="13"/>
        <v/>
      </c>
    </row>
    <row r="882" spans="1:4" ht="13.5">
      <c r="A882" s="129" t="s">
        <v>1485</v>
      </c>
      <c r="B882" s="117"/>
      <c r="C882" s="117"/>
      <c r="D882" s="95" t="str">
        <f t="shared" si="13"/>
        <v/>
      </c>
    </row>
    <row r="883" spans="1:4" ht="13.5">
      <c r="A883" s="129" t="s">
        <v>1486</v>
      </c>
      <c r="B883" s="117">
        <v>11</v>
      </c>
      <c r="C883" s="117">
        <v>20</v>
      </c>
      <c r="D883" s="95">
        <f t="shared" si="13"/>
        <v>181.8</v>
      </c>
    </row>
    <row r="884" spans="1:4" ht="13.5">
      <c r="A884" s="129" t="s">
        <v>1487</v>
      </c>
      <c r="B884" s="95">
        <f>SUM(B885:B894)</f>
        <v>4769</v>
      </c>
      <c r="C884" s="95">
        <f>SUM(C885:C894)</f>
        <v>5002</v>
      </c>
      <c r="D884" s="95">
        <f t="shared" si="13"/>
        <v>104.9</v>
      </c>
    </row>
    <row r="885" spans="1:4" ht="13.5">
      <c r="A885" s="129" t="s">
        <v>75</v>
      </c>
      <c r="B885" s="117"/>
      <c r="C885" s="117"/>
      <c r="D885" s="95" t="str">
        <f t="shared" si="13"/>
        <v/>
      </c>
    </row>
    <row r="886" spans="1:4" ht="13.5">
      <c r="A886" s="129" t="s">
        <v>76</v>
      </c>
      <c r="B886" s="117"/>
      <c r="C886" s="117"/>
      <c r="D886" s="95" t="str">
        <f t="shared" si="13"/>
        <v/>
      </c>
    </row>
    <row r="887" spans="1:4" ht="13.5">
      <c r="A887" s="129" t="s">
        <v>77</v>
      </c>
      <c r="B887" s="117"/>
      <c r="C887" s="117"/>
      <c r="D887" s="95" t="str">
        <f t="shared" si="13"/>
        <v/>
      </c>
    </row>
    <row r="888" spans="1:4" ht="13.5">
      <c r="A888" s="129" t="s">
        <v>1488</v>
      </c>
      <c r="B888" s="117">
        <v>607</v>
      </c>
      <c r="C888" s="117"/>
      <c r="D888" s="95">
        <f t="shared" si="13"/>
        <v>0</v>
      </c>
    </row>
    <row r="889" spans="1:4" ht="13.5">
      <c r="A889" s="129" t="s">
        <v>1489</v>
      </c>
      <c r="B889" s="117">
        <v>4162</v>
      </c>
      <c r="C889" s="117">
        <v>3286</v>
      </c>
      <c r="D889" s="95">
        <f t="shared" si="13"/>
        <v>79</v>
      </c>
    </row>
    <row r="890" spans="1:4" ht="13.5">
      <c r="A890" s="129" t="s">
        <v>1490</v>
      </c>
      <c r="B890" s="117"/>
      <c r="C890" s="117"/>
      <c r="D890" s="95" t="str">
        <f t="shared" si="13"/>
        <v/>
      </c>
    </row>
    <row r="891" spans="1:4" ht="13.5">
      <c r="A891" s="129" t="s">
        <v>1491</v>
      </c>
      <c r="B891" s="117"/>
      <c r="C891" s="117"/>
      <c r="D891" s="95" t="str">
        <f t="shared" si="13"/>
        <v/>
      </c>
    </row>
    <row r="892" spans="1:4" ht="13.5">
      <c r="A892" s="129" t="s">
        <v>1492</v>
      </c>
      <c r="B892" s="117"/>
      <c r="C892" s="117"/>
      <c r="D892" s="95" t="str">
        <f t="shared" si="13"/>
        <v/>
      </c>
    </row>
    <row r="893" spans="1:4" ht="13.5">
      <c r="A893" s="129" t="s">
        <v>1493</v>
      </c>
      <c r="B893" s="117"/>
      <c r="C893" s="117"/>
      <c r="D893" s="95" t="str">
        <f t="shared" si="13"/>
        <v/>
      </c>
    </row>
    <row r="894" spans="1:4" ht="13.5">
      <c r="A894" s="129" t="s">
        <v>1494</v>
      </c>
      <c r="B894" s="117"/>
      <c r="C894" s="117">
        <v>1716</v>
      </c>
      <c r="D894" s="95" t="str">
        <f t="shared" si="13"/>
        <v/>
      </c>
    </row>
    <row r="895" spans="1:4" ht="13.5">
      <c r="A895" s="129" t="s">
        <v>1495</v>
      </c>
      <c r="B895" s="95">
        <f>SUM(B896:B901)</f>
        <v>7070</v>
      </c>
      <c r="C895" s="95">
        <f>SUM(C896:C901)</f>
        <v>10471</v>
      </c>
      <c r="D895" s="95">
        <f t="shared" si="13"/>
        <v>148.1</v>
      </c>
    </row>
    <row r="896" spans="1:4" ht="13.5">
      <c r="A896" s="129" t="s">
        <v>1496</v>
      </c>
      <c r="B896" s="117">
        <v>2448</v>
      </c>
      <c r="C896" s="117">
        <v>2863</v>
      </c>
      <c r="D896" s="95">
        <f t="shared" si="13"/>
        <v>117</v>
      </c>
    </row>
    <row r="897" spans="1:4" ht="13.5">
      <c r="A897" s="129" t="s">
        <v>1497</v>
      </c>
      <c r="B897" s="117"/>
      <c r="C897" s="117"/>
      <c r="D897" s="95" t="str">
        <f t="shared" si="13"/>
        <v/>
      </c>
    </row>
    <row r="898" spans="1:4" ht="13.5">
      <c r="A898" s="129" t="s">
        <v>1498</v>
      </c>
      <c r="B898" s="117">
        <v>4158</v>
      </c>
      <c r="C898" s="117">
        <v>7578</v>
      </c>
      <c r="D898" s="95">
        <f t="shared" si="13"/>
        <v>182.3</v>
      </c>
    </row>
    <row r="899" spans="1:4" ht="13.5">
      <c r="A899" s="129" t="s">
        <v>1499</v>
      </c>
      <c r="B899" s="117">
        <v>450</v>
      </c>
      <c r="C899" s="117">
        <v>30</v>
      </c>
      <c r="D899" s="95">
        <f t="shared" si="13"/>
        <v>6.7</v>
      </c>
    </row>
    <row r="900" spans="1:4" ht="13.5">
      <c r="A900" s="129" t="s">
        <v>1500</v>
      </c>
      <c r="B900" s="117">
        <v>14</v>
      </c>
      <c r="C900" s="117"/>
      <c r="D900" s="95">
        <f t="shared" si="13"/>
        <v>0</v>
      </c>
    </row>
    <row r="901" spans="1:4" ht="13.5">
      <c r="A901" s="129" t="s">
        <v>1501</v>
      </c>
      <c r="B901" s="117"/>
      <c r="C901" s="117"/>
      <c r="D901" s="95" t="str">
        <f t="shared" ref="D901:D964" si="14">IF(B901=0,"",ROUND(C901/B901*100,1))</f>
        <v/>
      </c>
    </row>
    <row r="902" spans="1:4" ht="13.5">
      <c r="A902" s="129" t="s">
        <v>1502</v>
      </c>
      <c r="B902" s="95">
        <f>SUM(B903:B908)</f>
        <v>2100</v>
      </c>
      <c r="C902" s="95">
        <f>SUM(C903:C908)</f>
        <v>965</v>
      </c>
      <c r="D902" s="95">
        <f t="shared" si="14"/>
        <v>46</v>
      </c>
    </row>
    <row r="903" spans="1:4" ht="13.5">
      <c r="A903" s="129" t="s">
        <v>1503</v>
      </c>
      <c r="B903" s="117"/>
      <c r="C903" s="117"/>
      <c r="D903" s="95" t="str">
        <f t="shared" si="14"/>
        <v/>
      </c>
    </row>
    <row r="904" spans="1:4" ht="13.5">
      <c r="A904" s="129" t="s">
        <v>1504</v>
      </c>
      <c r="B904" s="117"/>
      <c r="C904" s="117"/>
      <c r="D904" s="95" t="str">
        <f t="shared" si="14"/>
        <v/>
      </c>
    </row>
    <row r="905" spans="1:4" ht="13.5">
      <c r="A905" s="129" t="s">
        <v>1505</v>
      </c>
      <c r="B905" s="117">
        <v>2066</v>
      </c>
      <c r="C905" s="117">
        <v>965</v>
      </c>
      <c r="D905" s="95">
        <f t="shared" si="14"/>
        <v>46.7</v>
      </c>
    </row>
    <row r="906" spans="1:4" ht="13.5">
      <c r="A906" s="129" t="s">
        <v>1506</v>
      </c>
      <c r="B906" s="117">
        <v>13</v>
      </c>
      <c r="C906" s="117"/>
      <c r="D906" s="95">
        <f t="shared" si="14"/>
        <v>0</v>
      </c>
    </row>
    <row r="907" spans="1:4" ht="13.5">
      <c r="A907" s="129" t="s">
        <v>1507</v>
      </c>
      <c r="B907" s="117"/>
      <c r="C907" s="117"/>
      <c r="D907" s="95" t="str">
        <f t="shared" si="14"/>
        <v/>
      </c>
    </row>
    <row r="908" spans="1:4" ht="13.5">
      <c r="A908" s="129" t="s">
        <v>1508</v>
      </c>
      <c r="B908" s="117">
        <v>21</v>
      </c>
      <c r="C908" s="117"/>
      <c r="D908" s="95">
        <f t="shared" si="14"/>
        <v>0</v>
      </c>
    </row>
    <row r="909" spans="1:4" ht="13.5">
      <c r="A909" s="129" t="s">
        <v>1509</v>
      </c>
      <c r="B909" s="95">
        <f>SUM(B910:B911)</f>
        <v>0</v>
      </c>
      <c r="C909" s="95">
        <f>SUM(C910:C911)</f>
        <v>0</v>
      </c>
      <c r="D909" s="95" t="str">
        <f t="shared" si="14"/>
        <v/>
      </c>
    </row>
    <row r="910" spans="1:4" ht="13.5">
      <c r="A910" s="129" t="s">
        <v>1510</v>
      </c>
      <c r="B910" s="117"/>
      <c r="C910" s="117"/>
      <c r="D910" s="95" t="str">
        <f t="shared" si="14"/>
        <v/>
      </c>
    </row>
    <row r="911" spans="1:4" ht="13.5">
      <c r="A911" s="129" t="s">
        <v>1511</v>
      </c>
      <c r="B911" s="117"/>
      <c r="C911" s="117"/>
      <c r="D911" s="95" t="str">
        <f t="shared" si="14"/>
        <v/>
      </c>
    </row>
    <row r="912" spans="1:4" ht="13.5">
      <c r="A912" s="129" t="s">
        <v>1512</v>
      </c>
      <c r="B912" s="95">
        <f>SUM(B913:B914)</f>
        <v>60</v>
      </c>
      <c r="C912" s="95">
        <f>SUM(C913:C914)</f>
        <v>0</v>
      </c>
      <c r="D912" s="95">
        <f t="shared" si="14"/>
        <v>0</v>
      </c>
    </row>
    <row r="913" spans="1:4" ht="13.5">
      <c r="A913" s="129" t="s">
        <v>1513</v>
      </c>
      <c r="B913" s="117">
        <v>60</v>
      </c>
      <c r="C913" s="117"/>
      <c r="D913" s="95">
        <f t="shared" si="14"/>
        <v>0</v>
      </c>
    </row>
    <row r="914" spans="1:4" ht="13.5">
      <c r="A914" s="129" t="s">
        <v>1514</v>
      </c>
      <c r="B914" s="117"/>
      <c r="C914" s="117"/>
      <c r="D914" s="95" t="str">
        <f t="shared" si="14"/>
        <v/>
      </c>
    </row>
    <row r="915" spans="1:4" ht="13.5">
      <c r="A915" s="130" t="s">
        <v>540</v>
      </c>
      <c r="B915" s="127">
        <f>SUM(B916,B939,B949,B959,B964,B971,B976)</f>
        <v>8748</v>
      </c>
      <c r="C915" s="127">
        <f>SUM(C916,C939,C949,C959,C964,C971,C976)</f>
        <v>2586</v>
      </c>
      <c r="D915" s="95">
        <f t="shared" si="14"/>
        <v>29.6</v>
      </c>
    </row>
    <row r="916" spans="1:4" ht="13.5">
      <c r="A916" s="129" t="s">
        <v>1515</v>
      </c>
      <c r="B916" s="95">
        <f>SUM(B917:B938)</f>
        <v>5048</v>
      </c>
      <c r="C916" s="95">
        <f>SUM(C917:C938)</f>
        <v>2585</v>
      </c>
      <c r="D916" s="95">
        <f t="shared" si="14"/>
        <v>51.2</v>
      </c>
    </row>
    <row r="917" spans="1:4" ht="13.5">
      <c r="A917" s="129" t="s">
        <v>75</v>
      </c>
      <c r="B917" s="117">
        <v>93</v>
      </c>
      <c r="C917" s="117">
        <v>126</v>
      </c>
      <c r="D917" s="95">
        <f t="shared" si="14"/>
        <v>135.5</v>
      </c>
    </row>
    <row r="918" spans="1:4" ht="13.5">
      <c r="A918" s="129" t="s">
        <v>76</v>
      </c>
      <c r="B918" s="117"/>
      <c r="C918" s="117"/>
      <c r="D918" s="95" t="str">
        <f t="shared" si="14"/>
        <v/>
      </c>
    </row>
    <row r="919" spans="1:4" ht="13.5">
      <c r="A919" s="129" t="s">
        <v>77</v>
      </c>
      <c r="B919" s="117">
        <v>880</v>
      </c>
      <c r="C919" s="117">
        <v>849</v>
      </c>
      <c r="D919" s="95">
        <f t="shared" si="14"/>
        <v>96.5</v>
      </c>
    </row>
    <row r="920" spans="1:4" ht="13.5">
      <c r="A920" s="129" t="s">
        <v>1516</v>
      </c>
      <c r="B920" s="117">
        <v>1779</v>
      </c>
      <c r="C920" s="117">
        <v>411</v>
      </c>
      <c r="D920" s="95">
        <f t="shared" si="14"/>
        <v>23.1</v>
      </c>
    </row>
    <row r="921" spans="1:4" ht="13.5">
      <c r="A921" s="129" t="s">
        <v>1517</v>
      </c>
      <c r="B921" s="117">
        <v>880</v>
      </c>
      <c r="C921" s="117">
        <v>60</v>
      </c>
      <c r="D921" s="95">
        <f t="shared" si="14"/>
        <v>6.8</v>
      </c>
    </row>
    <row r="922" spans="1:4" ht="13.5">
      <c r="A922" s="129" t="s">
        <v>1518</v>
      </c>
      <c r="B922" s="117"/>
      <c r="C922" s="117"/>
      <c r="D922" s="95" t="str">
        <f t="shared" si="14"/>
        <v/>
      </c>
    </row>
    <row r="923" spans="1:4" ht="13.5">
      <c r="A923" s="129" t="s">
        <v>1519</v>
      </c>
      <c r="B923" s="117"/>
      <c r="C923" s="117"/>
      <c r="D923" s="95" t="str">
        <f t="shared" si="14"/>
        <v/>
      </c>
    </row>
    <row r="924" spans="1:4" ht="13.5">
      <c r="A924" s="129" t="s">
        <v>1520</v>
      </c>
      <c r="B924" s="117"/>
      <c r="C924" s="117"/>
      <c r="D924" s="95" t="str">
        <f t="shared" si="14"/>
        <v/>
      </c>
    </row>
    <row r="925" spans="1:4" ht="13.5">
      <c r="A925" s="129" t="s">
        <v>1521</v>
      </c>
      <c r="B925" s="117"/>
      <c r="C925" s="117"/>
      <c r="D925" s="95" t="str">
        <f t="shared" si="14"/>
        <v/>
      </c>
    </row>
    <row r="926" spans="1:4" ht="13.5">
      <c r="A926" s="129" t="s">
        <v>1522</v>
      </c>
      <c r="B926" s="117"/>
      <c r="C926" s="117"/>
      <c r="D926" s="95" t="str">
        <f t="shared" si="14"/>
        <v/>
      </c>
    </row>
    <row r="927" spans="1:4" ht="13.5">
      <c r="A927" s="129" t="s">
        <v>1523</v>
      </c>
      <c r="B927" s="117"/>
      <c r="C927" s="117"/>
      <c r="D927" s="95" t="str">
        <f t="shared" si="14"/>
        <v/>
      </c>
    </row>
    <row r="928" spans="1:4" ht="13.5">
      <c r="A928" s="129" t="s">
        <v>1524</v>
      </c>
      <c r="B928" s="117"/>
      <c r="C928" s="117"/>
      <c r="D928" s="95" t="str">
        <f t="shared" si="14"/>
        <v/>
      </c>
    </row>
    <row r="929" spans="1:4" ht="13.5">
      <c r="A929" s="129" t="s">
        <v>1525</v>
      </c>
      <c r="B929" s="117"/>
      <c r="C929" s="117"/>
      <c r="D929" s="95" t="str">
        <f t="shared" si="14"/>
        <v/>
      </c>
    </row>
    <row r="930" spans="1:4" ht="13.5">
      <c r="A930" s="129" t="s">
        <v>1526</v>
      </c>
      <c r="B930" s="117"/>
      <c r="C930" s="117"/>
      <c r="D930" s="95" t="str">
        <f t="shared" si="14"/>
        <v/>
      </c>
    </row>
    <row r="931" spans="1:4" ht="13.5">
      <c r="A931" s="129" t="s">
        <v>1527</v>
      </c>
      <c r="B931" s="117"/>
      <c r="C931" s="117"/>
      <c r="D931" s="95" t="str">
        <f t="shared" si="14"/>
        <v/>
      </c>
    </row>
    <row r="932" spans="1:4" ht="13.5">
      <c r="A932" s="129" t="s">
        <v>1528</v>
      </c>
      <c r="B932" s="117"/>
      <c r="C932" s="117"/>
      <c r="D932" s="95" t="str">
        <f t="shared" si="14"/>
        <v/>
      </c>
    </row>
    <row r="933" spans="1:4" ht="13.5">
      <c r="A933" s="129" t="s">
        <v>1529</v>
      </c>
      <c r="B933" s="117"/>
      <c r="C933" s="117"/>
      <c r="D933" s="95" t="str">
        <f t="shared" si="14"/>
        <v/>
      </c>
    </row>
    <row r="934" spans="1:4" ht="13.5">
      <c r="A934" s="129" t="s">
        <v>1530</v>
      </c>
      <c r="B934" s="117"/>
      <c r="C934" s="117"/>
      <c r="D934" s="95" t="str">
        <f t="shared" si="14"/>
        <v/>
      </c>
    </row>
    <row r="935" spans="1:4" ht="13.5">
      <c r="A935" s="129" t="s">
        <v>1531</v>
      </c>
      <c r="B935" s="117"/>
      <c r="C935" s="117"/>
      <c r="D935" s="95" t="str">
        <f t="shared" si="14"/>
        <v/>
      </c>
    </row>
    <row r="936" spans="1:4" ht="13.5">
      <c r="A936" s="129" t="s">
        <v>1532</v>
      </c>
      <c r="B936" s="117"/>
      <c r="C936" s="117"/>
      <c r="D936" s="95" t="str">
        <f t="shared" si="14"/>
        <v/>
      </c>
    </row>
    <row r="937" spans="1:4" ht="13.5">
      <c r="A937" s="129" t="s">
        <v>1533</v>
      </c>
      <c r="B937" s="117"/>
      <c r="C937" s="117"/>
      <c r="D937" s="95" t="str">
        <f t="shared" si="14"/>
        <v/>
      </c>
    </row>
    <row r="938" spans="1:4" ht="13.5">
      <c r="A938" s="129" t="s">
        <v>1534</v>
      </c>
      <c r="B938" s="117">
        <v>1416</v>
      </c>
      <c r="C938" s="117">
        <v>1139</v>
      </c>
      <c r="D938" s="95">
        <f t="shared" si="14"/>
        <v>80.400000000000006</v>
      </c>
    </row>
    <row r="939" spans="1:4" ht="13.5">
      <c r="A939" s="129" t="s">
        <v>1535</v>
      </c>
      <c r="B939" s="95">
        <f>SUM(B940:B948)</f>
        <v>2625</v>
      </c>
      <c r="C939" s="95">
        <f>SUM(C940:C948)</f>
        <v>0</v>
      </c>
      <c r="D939" s="95">
        <f t="shared" si="14"/>
        <v>0</v>
      </c>
    </row>
    <row r="940" spans="1:4" ht="13.5">
      <c r="A940" s="129" t="s">
        <v>75</v>
      </c>
      <c r="B940" s="117"/>
      <c r="C940" s="117"/>
      <c r="D940" s="95" t="str">
        <f t="shared" si="14"/>
        <v/>
      </c>
    </row>
    <row r="941" spans="1:4" ht="13.5">
      <c r="A941" s="129" t="s">
        <v>76</v>
      </c>
      <c r="B941" s="117"/>
      <c r="C941" s="117"/>
      <c r="D941" s="95" t="str">
        <f t="shared" si="14"/>
        <v/>
      </c>
    </row>
    <row r="942" spans="1:4" ht="13.5">
      <c r="A942" s="129" t="s">
        <v>77</v>
      </c>
      <c r="B942" s="117"/>
      <c r="C942" s="117"/>
      <c r="D942" s="95" t="str">
        <f t="shared" si="14"/>
        <v/>
      </c>
    </row>
    <row r="943" spans="1:4" ht="13.5">
      <c r="A943" s="129" t="s">
        <v>1536</v>
      </c>
      <c r="B943" s="117">
        <v>2625</v>
      </c>
      <c r="C943" s="117"/>
      <c r="D943" s="95">
        <f t="shared" si="14"/>
        <v>0</v>
      </c>
    </row>
    <row r="944" spans="1:4" ht="13.5">
      <c r="A944" s="129" t="s">
        <v>1537</v>
      </c>
      <c r="B944" s="117"/>
      <c r="C944" s="117"/>
      <c r="D944" s="95" t="str">
        <f t="shared" si="14"/>
        <v/>
      </c>
    </row>
    <row r="945" spans="1:4" ht="13.5">
      <c r="A945" s="129" t="s">
        <v>1538</v>
      </c>
      <c r="B945" s="117"/>
      <c r="C945" s="117"/>
      <c r="D945" s="95" t="str">
        <f t="shared" si="14"/>
        <v/>
      </c>
    </row>
    <row r="946" spans="1:4" ht="13.5">
      <c r="A946" s="129" t="s">
        <v>1539</v>
      </c>
      <c r="B946" s="117"/>
      <c r="C946" s="117"/>
      <c r="D946" s="95" t="str">
        <f t="shared" si="14"/>
        <v/>
      </c>
    </row>
    <row r="947" spans="1:4" ht="13.5">
      <c r="A947" s="129" t="s">
        <v>1540</v>
      </c>
      <c r="B947" s="117"/>
      <c r="C947" s="117"/>
      <c r="D947" s="95" t="str">
        <f t="shared" si="14"/>
        <v/>
      </c>
    </row>
    <row r="948" spans="1:4" ht="13.5">
      <c r="A948" s="129" t="s">
        <v>1541</v>
      </c>
      <c r="B948" s="117"/>
      <c r="C948" s="117"/>
      <c r="D948" s="95" t="str">
        <f t="shared" si="14"/>
        <v/>
      </c>
    </row>
    <row r="949" spans="1:4" ht="13.5">
      <c r="A949" s="129" t="s">
        <v>1542</v>
      </c>
      <c r="B949" s="95">
        <f>SUM(B950:B958)</f>
        <v>0</v>
      </c>
      <c r="C949" s="95">
        <f>SUM(C950:C958)</f>
        <v>0</v>
      </c>
      <c r="D949" s="95" t="str">
        <f t="shared" si="14"/>
        <v/>
      </c>
    </row>
    <row r="950" spans="1:4" ht="13.5">
      <c r="A950" s="129" t="s">
        <v>75</v>
      </c>
      <c r="B950" s="117"/>
      <c r="C950" s="117"/>
      <c r="D950" s="95" t="str">
        <f t="shared" si="14"/>
        <v/>
      </c>
    </row>
    <row r="951" spans="1:4" ht="13.5">
      <c r="A951" s="129" t="s">
        <v>76</v>
      </c>
      <c r="B951" s="117"/>
      <c r="C951" s="117"/>
      <c r="D951" s="95" t="str">
        <f t="shared" si="14"/>
        <v/>
      </c>
    </row>
    <row r="952" spans="1:4" ht="13.5">
      <c r="A952" s="129" t="s">
        <v>77</v>
      </c>
      <c r="B952" s="117"/>
      <c r="C952" s="117"/>
      <c r="D952" s="95" t="str">
        <f t="shared" si="14"/>
        <v/>
      </c>
    </row>
    <row r="953" spans="1:4" ht="13.5">
      <c r="A953" s="129" t="s">
        <v>1543</v>
      </c>
      <c r="B953" s="117"/>
      <c r="C953" s="117"/>
      <c r="D953" s="95" t="str">
        <f t="shared" si="14"/>
        <v/>
      </c>
    </row>
    <row r="954" spans="1:4" ht="13.5">
      <c r="A954" s="129" t="s">
        <v>1544</v>
      </c>
      <c r="B954" s="117"/>
      <c r="C954" s="117"/>
      <c r="D954" s="95" t="str">
        <f t="shared" si="14"/>
        <v/>
      </c>
    </row>
    <row r="955" spans="1:4" ht="13.5">
      <c r="A955" s="129" t="s">
        <v>1545</v>
      </c>
      <c r="B955" s="117"/>
      <c r="C955" s="117"/>
      <c r="D955" s="95" t="str">
        <f t="shared" si="14"/>
        <v/>
      </c>
    </row>
    <row r="956" spans="1:4" ht="13.5">
      <c r="A956" s="129" t="s">
        <v>1546</v>
      </c>
      <c r="B956" s="117"/>
      <c r="C956" s="117"/>
      <c r="D956" s="95" t="str">
        <f t="shared" si="14"/>
        <v/>
      </c>
    </row>
    <row r="957" spans="1:4" ht="13.5">
      <c r="A957" s="129" t="s">
        <v>1547</v>
      </c>
      <c r="B957" s="117"/>
      <c r="C957" s="117"/>
      <c r="D957" s="95" t="str">
        <f t="shared" si="14"/>
        <v/>
      </c>
    </row>
    <row r="958" spans="1:4" ht="13.5">
      <c r="A958" s="129" t="s">
        <v>1548</v>
      </c>
      <c r="B958" s="117"/>
      <c r="C958" s="117"/>
      <c r="D958" s="95" t="str">
        <f t="shared" si="14"/>
        <v/>
      </c>
    </row>
    <row r="959" spans="1:4" ht="13.5">
      <c r="A959" s="129" t="s">
        <v>1549</v>
      </c>
      <c r="B959" s="95">
        <f>SUM(B960:B963)</f>
        <v>414</v>
      </c>
      <c r="C959" s="95">
        <f>SUM(C960:C963)</f>
        <v>1</v>
      </c>
      <c r="D959" s="95">
        <f t="shared" si="14"/>
        <v>0.2</v>
      </c>
    </row>
    <row r="960" spans="1:4" ht="13.5">
      <c r="A960" s="129" t="s">
        <v>1550</v>
      </c>
      <c r="B960" s="117">
        <v>91</v>
      </c>
      <c r="C960" s="117">
        <v>1</v>
      </c>
      <c r="D960" s="95">
        <f t="shared" si="14"/>
        <v>1.1000000000000001</v>
      </c>
    </row>
    <row r="961" spans="1:4" ht="13.5">
      <c r="A961" s="129" t="s">
        <v>1551</v>
      </c>
      <c r="B961" s="117">
        <v>166</v>
      </c>
      <c r="C961" s="117"/>
      <c r="D961" s="95">
        <f t="shared" si="14"/>
        <v>0</v>
      </c>
    </row>
    <row r="962" spans="1:4" ht="13.5">
      <c r="A962" s="129" t="s">
        <v>1552</v>
      </c>
      <c r="B962" s="117">
        <v>80</v>
      </c>
      <c r="C962" s="117"/>
      <c r="D962" s="95">
        <f t="shared" si="14"/>
        <v>0</v>
      </c>
    </row>
    <row r="963" spans="1:4" ht="13.5">
      <c r="A963" s="129" t="s">
        <v>1553</v>
      </c>
      <c r="B963" s="117">
        <v>77</v>
      </c>
      <c r="C963" s="117"/>
      <c r="D963" s="95">
        <f t="shared" si="14"/>
        <v>0</v>
      </c>
    </row>
    <row r="964" spans="1:4" ht="13.5">
      <c r="A964" s="129" t="s">
        <v>1554</v>
      </c>
      <c r="B964" s="95">
        <f>SUM(B965:B970)</f>
        <v>0</v>
      </c>
      <c r="C964" s="95">
        <f>SUM(C965:C970)</f>
        <v>0</v>
      </c>
      <c r="D964" s="95" t="str">
        <f t="shared" si="14"/>
        <v/>
      </c>
    </row>
    <row r="965" spans="1:4" ht="13.5">
      <c r="A965" s="129" t="s">
        <v>75</v>
      </c>
      <c r="B965" s="117"/>
      <c r="C965" s="117"/>
      <c r="D965" s="95" t="str">
        <f t="shared" ref="D965:D1028" si="15">IF(B965=0,"",ROUND(C965/B965*100,1))</f>
        <v/>
      </c>
    </row>
    <row r="966" spans="1:4" ht="13.5">
      <c r="A966" s="129" t="s">
        <v>76</v>
      </c>
      <c r="B966" s="117"/>
      <c r="C966" s="117"/>
      <c r="D966" s="95" t="str">
        <f t="shared" si="15"/>
        <v/>
      </c>
    </row>
    <row r="967" spans="1:4" ht="13.5">
      <c r="A967" s="129" t="s">
        <v>77</v>
      </c>
      <c r="B967" s="117"/>
      <c r="C967" s="117"/>
      <c r="D967" s="95" t="str">
        <f t="shared" si="15"/>
        <v/>
      </c>
    </row>
    <row r="968" spans="1:4" ht="13.5">
      <c r="A968" s="129" t="s">
        <v>1540</v>
      </c>
      <c r="B968" s="117"/>
      <c r="C968" s="117"/>
      <c r="D968" s="95" t="str">
        <f t="shared" si="15"/>
        <v/>
      </c>
    </row>
    <row r="969" spans="1:4" ht="13.5">
      <c r="A969" s="129" t="s">
        <v>1555</v>
      </c>
      <c r="B969" s="117"/>
      <c r="C969" s="117"/>
      <c r="D969" s="95" t="str">
        <f t="shared" si="15"/>
        <v/>
      </c>
    </row>
    <row r="970" spans="1:4" ht="13.5">
      <c r="A970" s="129" t="s">
        <v>1556</v>
      </c>
      <c r="B970" s="117"/>
      <c r="C970" s="117"/>
      <c r="D970" s="95" t="str">
        <f t="shared" si="15"/>
        <v/>
      </c>
    </row>
    <row r="971" spans="1:4" ht="13.5">
      <c r="A971" s="129" t="s">
        <v>1557</v>
      </c>
      <c r="B971" s="95">
        <f>SUM(B972:B975)</f>
        <v>661</v>
      </c>
      <c r="C971" s="95">
        <f>SUM(C972:C975)</f>
        <v>0</v>
      </c>
      <c r="D971" s="95">
        <f t="shared" si="15"/>
        <v>0</v>
      </c>
    </row>
    <row r="972" spans="1:4" ht="13.5">
      <c r="A972" s="129" t="s">
        <v>1558</v>
      </c>
      <c r="B972" s="117"/>
      <c r="C972" s="117"/>
      <c r="D972" s="95" t="str">
        <f t="shared" si="15"/>
        <v/>
      </c>
    </row>
    <row r="973" spans="1:4" ht="13.5">
      <c r="A973" s="129" t="s">
        <v>1559</v>
      </c>
      <c r="B973" s="117">
        <v>661</v>
      </c>
      <c r="C973" s="117"/>
      <c r="D973" s="95">
        <f t="shared" si="15"/>
        <v>0</v>
      </c>
    </row>
    <row r="974" spans="1:4" ht="13.5">
      <c r="A974" s="129" t="s">
        <v>1560</v>
      </c>
      <c r="B974" s="117"/>
      <c r="C974" s="117"/>
      <c r="D974" s="95" t="str">
        <f t="shared" si="15"/>
        <v/>
      </c>
    </row>
    <row r="975" spans="1:4" ht="13.5">
      <c r="A975" s="129" t="s">
        <v>1561</v>
      </c>
      <c r="B975" s="117"/>
      <c r="C975" s="117"/>
      <c r="D975" s="95" t="str">
        <f t="shared" si="15"/>
        <v/>
      </c>
    </row>
    <row r="976" spans="1:4" ht="13.5">
      <c r="A976" s="129" t="s">
        <v>1562</v>
      </c>
      <c r="B976" s="95">
        <f>SUM(B977:B978)</f>
        <v>0</v>
      </c>
      <c r="C976" s="95">
        <f>SUM(C977:C978)</f>
        <v>0</v>
      </c>
      <c r="D976" s="95" t="str">
        <f t="shared" si="15"/>
        <v/>
      </c>
    </row>
    <row r="977" spans="1:4" ht="13.5">
      <c r="A977" s="129" t="s">
        <v>1563</v>
      </c>
      <c r="B977" s="117"/>
      <c r="C977" s="117"/>
      <c r="D977" s="95" t="str">
        <f t="shared" si="15"/>
        <v/>
      </c>
    </row>
    <row r="978" spans="1:4" ht="13.5">
      <c r="A978" s="129" t="s">
        <v>541</v>
      </c>
      <c r="B978" s="117"/>
      <c r="C978" s="117"/>
      <c r="D978" s="95" t="str">
        <f t="shared" si="15"/>
        <v/>
      </c>
    </row>
    <row r="979" spans="1:4" ht="13.5">
      <c r="A979" s="129" t="s">
        <v>1564</v>
      </c>
      <c r="B979" s="127">
        <f>SUM(B980,B990,B1006,B1011,B1025,B1032,B1039)</f>
        <v>274</v>
      </c>
      <c r="C979" s="127">
        <f>SUM(C980,C990,C1006,C1011,C1025,C1032,C1039)</f>
        <v>223</v>
      </c>
      <c r="D979" s="95">
        <f t="shared" si="15"/>
        <v>81.400000000000006</v>
      </c>
    </row>
    <row r="980" spans="1:4" ht="13.5">
      <c r="A980" s="129" t="s">
        <v>1565</v>
      </c>
      <c r="B980" s="95">
        <f>SUM(B981:B989)</f>
        <v>40</v>
      </c>
      <c r="C980" s="95">
        <f>SUM(C981:C989)</f>
        <v>9</v>
      </c>
      <c r="D980" s="95">
        <f t="shared" si="15"/>
        <v>22.5</v>
      </c>
    </row>
    <row r="981" spans="1:4" ht="13.5">
      <c r="A981" s="129" t="s">
        <v>75</v>
      </c>
      <c r="B981" s="117">
        <v>3</v>
      </c>
      <c r="C981" s="117">
        <v>9</v>
      </c>
      <c r="D981" s="95">
        <f t="shared" si="15"/>
        <v>300</v>
      </c>
    </row>
    <row r="982" spans="1:4" ht="13.5">
      <c r="A982" s="129" t="s">
        <v>76</v>
      </c>
      <c r="B982" s="117">
        <v>37</v>
      </c>
      <c r="C982" s="117"/>
      <c r="D982" s="95">
        <f t="shared" si="15"/>
        <v>0</v>
      </c>
    </row>
    <row r="983" spans="1:4" ht="13.5">
      <c r="A983" s="129" t="s">
        <v>77</v>
      </c>
      <c r="B983" s="117"/>
      <c r="C983" s="117"/>
      <c r="D983" s="95" t="str">
        <f t="shared" si="15"/>
        <v/>
      </c>
    </row>
    <row r="984" spans="1:4" ht="13.5">
      <c r="A984" s="129" t="s">
        <v>1566</v>
      </c>
      <c r="B984" s="117"/>
      <c r="C984" s="117"/>
      <c r="D984" s="95" t="str">
        <f t="shared" si="15"/>
        <v/>
      </c>
    </row>
    <row r="985" spans="1:4" ht="13.5">
      <c r="A985" s="129" t="s">
        <v>1567</v>
      </c>
      <c r="B985" s="117"/>
      <c r="C985" s="117"/>
      <c r="D985" s="95" t="str">
        <f t="shared" si="15"/>
        <v/>
      </c>
    </row>
    <row r="986" spans="1:4" ht="13.5">
      <c r="A986" s="129" t="s">
        <v>1568</v>
      </c>
      <c r="B986" s="117"/>
      <c r="C986" s="117"/>
      <c r="D986" s="95" t="str">
        <f t="shared" si="15"/>
        <v/>
      </c>
    </row>
    <row r="987" spans="1:4" ht="13.5">
      <c r="A987" s="129" t="s">
        <v>1569</v>
      </c>
      <c r="B987" s="117"/>
      <c r="C987" s="117"/>
      <c r="D987" s="95" t="str">
        <f t="shared" si="15"/>
        <v/>
      </c>
    </row>
    <row r="988" spans="1:4" ht="13.5">
      <c r="A988" s="129" t="s">
        <v>1570</v>
      </c>
      <c r="B988" s="117"/>
      <c r="C988" s="117"/>
      <c r="D988" s="95" t="str">
        <f t="shared" si="15"/>
        <v/>
      </c>
    </row>
    <row r="989" spans="1:4" ht="13.5">
      <c r="A989" s="129" t="s">
        <v>1571</v>
      </c>
      <c r="B989" s="117"/>
      <c r="C989" s="117"/>
      <c r="D989" s="95" t="str">
        <f t="shared" si="15"/>
        <v/>
      </c>
    </row>
    <row r="990" spans="1:4" ht="13.5">
      <c r="A990" s="129" t="s">
        <v>1572</v>
      </c>
      <c r="B990" s="95">
        <f>SUM(B991:B1005)</f>
        <v>0</v>
      </c>
      <c r="C990" s="95">
        <f>SUM(C991:C1005)</f>
        <v>0</v>
      </c>
      <c r="D990" s="95" t="str">
        <f t="shared" si="15"/>
        <v/>
      </c>
    </row>
    <row r="991" spans="1:4" ht="13.5">
      <c r="A991" s="129" t="s">
        <v>75</v>
      </c>
      <c r="B991" s="117"/>
      <c r="C991" s="117"/>
      <c r="D991" s="95" t="str">
        <f t="shared" si="15"/>
        <v/>
      </c>
    </row>
    <row r="992" spans="1:4" ht="13.5">
      <c r="A992" s="129" t="s">
        <v>76</v>
      </c>
      <c r="B992" s="117"/>
      <c r="C992" s="117"/>
      <c r="D992" s="95" t="str">
        <f t="shared" si="15"/>
        <v/>
      </c>
    </row>
    <row r="993" spans="1:4" ht="13.5">
      <c r="A993" s="129" t="s">
        <v>77</v>
      </c>
      <c r="B993" s="117"/>
      <c r="C993" s="117"/>
      <c r="D993" s="95" t="str">
        <f t="shared" si="15"/>
        <v/>
      </c>
    </row>
    <row r="994" spans="1:4" ht="13.5">
      <c r="A994" s="129" t="s">
        <v>1573</v>
      </c>
      <c r="B994" s="117"/>
      <c r="C994" s="117"/>
      <c r="D994" s="95" t="str">
        <f t="shared" si="15"/>
        <v/>
      </c>
    </row>
    <row r="995" spans="1:4" ht="13.5">
      <c r="A995" s="129" t="s">
        <v>1574</v>
      </c>
      <c r="B995" s="117"/>
      <c r="C995" s="117"/>
      <c r="D995" s="95" t="str">
        <f t="shared" si="15"/>
        <v/>
      </c>
    </row>
    <row r="996" spans="1:4" ht="13.5">
      <c r="A996" s="129" t="s">
        <v>1575</v>
      </c>
      <c r="B996" s="117"/>
      <c r="C996" s="117"/>
      <c r="D996" s="95" t="str">
        <f t="shared" si="15"/>
        <v/>
      </c>
    </row>
    <row r="997" spans="1:4" ht="13.5">
      <c r="A997" s="129" t="s">
        <v>1576</v>
      </c>
      <c r="B997" s="117"/>
      <c r="C997" s="117"/>
      <c r="D997" s="95" t="str">
        <f t="shared" si="15"/>
        <v/>
      </c>
    </row>
    <row r="998" spans="1:4" ht="13.5">
      <c r="A998" s="129" t="s">
        <v>1577</v>
      </c>
      <c r="B998" s="117"/>
      <c r="C998" s="117"/>
      <c r="D998" s="95" t="str">
        <f t="shared" si="15"/>
        <v/>
      </c>
    </row>
    <row r="999" spans="1:4" ht="13.5">
      <c r="A999" s="129" t="s">
        <v>1578</v>
      </c>
      <c r="B999" s="117"/>
      <c r="C999" s="117"/>
      <c r="D999" s="95" t="str">
        <f t="shared" si="15"/>
        <v/>
      </c>
    </row>
    <row r="1000" spans="1:4" ht="13.5">
      <c r="A1000" s="129" t="s">
        <v>1579</v>
      </c>
      <c r="B1000" s="117"/>
      <c r="C1000" s="117"/>
      <c r="D1000" s="95" t="str">
        <f t="shared" si="15"/>
        <v/>
      </c>
    </row>
    <row r="1001" spans="1:4" ht="13.5">
      <c r="A1001" s="129" t="s">
        <v>1580</v>
      </c>
      <c r="B1001" s="117"/>
      <c r="C1001" s="117"/>
      <c r="D1001" s="95" t="str">
        <f t="shared" si="15"/>
        <v/>
      </c>
    </row>
    <row r="1002" spans="1:4" ht="13.5">
      <c r="A1002" s="129" t="s">
        <v>1581</v>
      </c>
      <c r="B1002" s="117"/>
      <c r="C1002" s="117"/>
      <c r="D1002" s="95" t="str">
        <f t="shared" si="15"/>
        <v/>
      </c>
    </row>
    <row r="1003" spans="1:4" ht="13.5">
      <c r="A1003" s="129" t="s">
        <v>1582</v>
      </c>
      <c r="B1003" s="117"/>
      <c r="C1003" s="117"/>
      <c r="D1003" s="95" t="str">
        <f t="shared" si="15"/>
        <v/>
      </c>
    </row>
    <row r="1004" spans="1:4" ht="13.5">
      <c r="A1004" s="129" t="s">
        <v>1583</v>
      </c>
      <c r="B1004" s="117"/>
      <c r="C1004" s="117"/>
      <c r="D1004" s="95" t="str">
        <f t="shared" si="15"/>
        <v/>
      </c>
    </row>
    <row r="1005" spans="1:4" ht="13.5">
      <c r="A1005" s="129" t="s">
        <v>1584</v>
      </c>
      <c r="B1005" s="117"/>
      <c r="C1005" s="117"/>
      <c r="D1005" s="95" t="str">
        <f t="shared" si="15"/>
        <v/>
      </c>
    </row>
    <row r="1006" spans="1:4" ht="13.5">
      <c r="A1006" s="129" t="s">
        <v>1585</v>
      </c>
      <c r="B1006" s="95">
        <f>SUM(B1007:B1010)</f>
        <v>0</v>
      </c>
      <c r="C1006" s="95">
        <f>SUM(C1007:C1010)</f>
        <v>0</v>
      </c>
      <c r="D1006" s="95" t="str">
        <f t="shared" si="15"/>
        <v/>
      </c>
    </row>
    <row r="1007" spans="1:4" ht="13.5">
      <c r="A1007" s="129" t="s">
        <v>75</v>
      </c>
      <c r="B1007" s="117"/>
      <c r="C1007" s="117"/>
      <c r="D1007" s="95" t="str">
        <f t="shared" si="15"/>
        <v/>
      </c>
    </row>
    <row r="1008" spans="1:4" ht="13.5">
      <c r="A1008" s="129" t="s">
        <v>76</v>
      </c>
      <c r="B1008" s="117"/>
      <c r="C1008" s="117"/>
      <c r="D1008" s="95" t="str">
        <f t="shared" si="15"/>
        <v/>
      </c>
    </row>
    <row r="1009" spans="1:4" ht="13.5">
      <c r="A1009" s="129" t="s">
        <v>77</v>
      </c>
      <c r="B1009" s="117"/>
      <c r="C1009" s="117"/>
      <c r="D1009" s="95" t="str">
        <f t="shared" si="15"/>
        <v/>
      </c>
    </row>
    <row r="1010" spans="1:4" ht="13.5">
      <c r="A1010" s="129" t="s">
        <v>1586</v>
      </c>
      <c r="B1010" s="117"/>
      <c r="C1010" s="117"/>
      <c r="D1010" s="95" t="str">
        <f t="shared" si="15"/>
        <v/>
      </c>
    </row>
    <row r="1011" spans="1:4" ht="13.5">
      <c r="A1011" s="129" t="s">
        <v>1587</v>
      </c>
      <c r="B1011" s="95">
        <f>SUM(B1012:B1024)</f>
        <v>234</v>
      </c>
      <c r="C1011" s="95">
        <f>SUM(C1012:C1024)</f>
        <v>214</v>
      </c>
      <c r="D1011" s="95">
        <f t="shared" si="15"/>
        <v>91.5</v>
      </c>
    </row>
    <row r="1012" spans="1:4" ht="13.5">
      <c r="A1012" s="129" t="s">
        <v>75</v>
      </c>
      <c r="B1012" s="117">
        <v>224</v>
      </c>
      <c r="C1012" s="117">
        <v>90</v>
      </c>
      <c r="D1012" s="95">
        <f t="shared" si="15"/>
        <v>40.200000000000003</v>
      </c>
    </row>
    <row r="1013" spans="1:4" ht="13.5">
      <c r="A1013" s="129" t="s">
        <v>76</v>
      </c>
      <c r="B1013" s="117">
        <v>10</v>
      </c>
      <c r="C1013" s="117">
        <v>42</v>
      </c>
      <c r="D1013" s="95">
        <f t="shared" si="15"/>
        <v>420</v>
      </c>
    </row>
    <row r="1014" spans="1:4" ht="13.5">
      <c r="A1014" s="129" t="s">
        <v>77</v>
      </c>
      <c r="B1014" s="117"/>
      <c r="C1014" s="117"/>
      <c r="D1014" s="95" t="str">
        <f t="shared" si="15"/>
        <v/>
      </c>
    </row>
    <row r="1015" spans="1:4" ht="13.5">
      <c r="A1015" s="129" t="s">
        <v>1588</v>
      </c>
      <c r="B1015" s="117"/>
      <c r="C1015" s="117"/>
      <c r="D1015" s="95" t="str">
        <f t="shared" si="15"/>
        <v/>
      </c>
    </row>
    <row r="1016" spans="1:4" ht="13.5">
      <c r="A1016" s="129" t="s">
        <v>1589</v>
      </c>
      <c r="B1016" s="117"/>
      <c r="C1016" s="117"/>
      <c r="D1016" s="95" t="str">
        <f t="shared" si="15"/>
        <v/>
      </c>
    </row>
    <row r="1017" spans="1:4" ht="13.5">
      <c r="A1017" s="129" t="s">
        <v>1590</v>
      </c>
      <c r="B1017" s="117"/>
      <c r="C1017" s="117"/>
      <c r="D1017" s="95" t="str">
        <f t="shared" si="15"/>
        <v/>
      </c>
    </row>
    <row r="1018" spans="1:4" ht="13.5">
      <c r="A1018" s="129" t="s">
        <v>1591</v>
      </c>
      <c r="B1018" s="117"/>
      <c r="C1018" s="117"/>
      <c r="D1018" s="95" t="str">
        <f t="shared" si="15"/>
        <v/>
      </c>
    </row>
    <row r="1019" spans="1:4" ht="13.5">
      <c r="A1019" s="129" t="s">
        <v>1592</v>
      </c>
      <c r="B1019" s="117"/>
      <c r="C1019" s="117"/>
      <c r="D1019" s="95" t="str">
        <f t="shared" si="15"/>
        <v/>
      </c>
    </row>
    <row r="1020" spans="1:4" ht="13.5">
      <c r="A1020" s="129" t="s">
        <v>1593</v>
      </c>
      <c r="B1020" s="117"/>
      <c r="C1020" s="117"/>
      <c r="D1020" s="95" t="str">
        <f t="shared" si="15"/>
        <v/>
      </c>
    </row>
    <row r="1021" spans="1:4" ht="13.5">
      <c r="A1021" s="129" t="s">
        <v>1594</v>
      </c>
      <c r="B1021" s="117"/>
      <c r="C1021" s="117"/>
      <c r="D1021" s="95" t="str">
        <f t="shared" si="15"/>
        <v/>
      </c>
    </row>
    <row r="1022" spans="1:4" ht="13.5">
      <c r="A1022" s="129" t="s">
        <v>1540</v>
      </c>
      <c r="B1022" s="117"/>
      <c r="C1022" s="117">
        <v>82</v>
      </c>
      <c r="D1022" s="95" t="str">
        <f t="shared" si="15"/>
        <v/>
      </c>
    </row>
    <row r="1023" spans="1:4" ht="13.5">
      <c r="A1023" s="129" t="s">
        <v>1595</v>
      </c>
      <c r="B1023" s="117"/>
      <c r="C1023" s="117"/>
      <c r="D1023" s="95" t="str">
        <f t="shared" si="15"/>
        <v/>
      </c>
    </row>
    <row r="1024" spans="1:4" ht="13.5">
      <c r="A1024" s="129" t="s">
        <v>1596</v>
      </c>
      <c r="B1024" s="117"/>
      <c r="C1024" s="117"/>
      <c r="D1024" s="95" t="str">
        <f t="shared" si="15"/>
        <v/>
      </c>
    </row>
    <row r="1025" spans="1:4" ht="13.5">
      <c r="A1025" s="129" t="s">
        <v>1597</v>
      </c>
      <c r="B1025" s="95">
        <f>SUM(B1026:B1031)</f>
        <v>0</v>
      </c>
      <c r="C1025" s="95">
        <f>SUM(C1026:C1031)</f>
        <v>0</v>
      </c>
      <c r="D1025" s="95" t="str">
        <f t="shared" si="15"/>
        <v/>
      </c>
    </row>
    <row r="1026" spans="1:4" ht="13.5">
      <c r="A1026" s="129" t="s">
        <v>75</v>
      </c>
      <c r="B1026" s="117"/>
      <c r="C1026" s="117"/>
      <c r="D1026" s="95" t="str">
        <f t="shared" si="15"/>
        <v/>
      </c>
    </row>
    <row r="1027" spans="1:4" ht="13.5">
      <c r="A1027" s="129" t="s">
        <v>76</v>
      </c>
      <c r="B1027" s="117"/>
      <c r="C1027" s="117"/>
      <c r="D1027" s="95" t="str">
        <f t="shared" si="15"/>
        <v/>
      </c>
    </row>
    <row r="1028" spans="1:4" ht="13.5">
      <c r="A1028" s="129" t="s">
        <v>77</v>
      </c>
      <c r="B1028" s="117"/>
      <c r="C1028" s="117"/>
      <c r="D1028" s="95" t="str">
        <f t="shared" si="15"/>
        <v/>
      </c>
    </row>
    <row r="1029" spans="1:4" ht="13.5">
      <c r="A1029" s="129" t="s">
        <v>1598</v>
      </c>
      <c r="B1029" s="117"/>
      <c r="C1029" s="117"/>
      <c r="D1029" s="95" t="str">
        <f t="shared" ref="D1029:D1092" si="16">IF(B1029=0,"",ROUND(C1029/B1029*100,1))</f>
        <v/>
      </c>
    </row>
    <row r="1030" spans="1:4" ht="13.5">
      <c r="A1030" s="129" t="s">
        <v>1599</v>
      </c>
      <c r="B1030" s="117"/>
      <c r="C1030" s="117"/>
      <c r="D1030" s="95" t="str">
        <f t="shared" si="16"/>
        <v/>
      </c>
    </row>
    <row r="1031" spans="1:4" ht="13.5">
      <c r="A1031" s="129" t="s">
        <v>1600</v>
      </c>
      <c r="B1031" s="117"/>
      <c r="C1031" s="117"/>
      <c r="D1031" s="95" t="str">
        <f t="shared" si="16"/>
        <v/>
      </c>
    </row>
    <row r="1032" spans="1:4" ht="13.5">
      <c r="A1032" s="129" t="s">
        <v>1601</v>
      </c>
      <c r="B1032" s="95">
        <f>SUM(B1033:B1038)</f>
        <v>0</v>
      </c>
      <c r="C1032" s="95">
        <f>SUM(C1033:C1038)</f>
        <v>0</v>
      </c>
      <c r="D1032" s="95" t="str">
        <f t="shared" si="16"/>
        <v/>
      </c>
    </row>
    <row r="1033" spans="1:4" ht="13.5">
      <c r="A1033" s="129" t="s">
        <v>75</v>
      </c>
      <c r="B1033" s="117"/>
      <c r="C1033" s="117"/>
      <c r="D1033" s="95" t="str">
        <f t="shared" si="16"/>
        <v/>
      </c>
    </row>
    <row r="1034" spans="1:4" ht="13.5">
      <c r="A1034" s="129" t="s">
        <v>76</v>
      </c>
      <c r="B1034" s="117"/>
      <c r="C1034" s="117"/>
      <c r="D1034" s="95" t="str">
        <f t="shared" si="16"/>
        <v/>
      </c>
    </row>
    <row r="1035" spans="1:4" ht="13.5">
      <c r="A1035" s="129" t="s">
        <v>77</v>
      </c>
      <c r="B1035" s="117"/>
      <c r="C1035" s="117"/>
      <c r="D1035" s="95" t="str">
        <f t="shared" si="16"/>
        <v/>
      </c>
    </row>
    <row r="1036" spans="1:4" ht="13.5">
      <c r="A1036" s="129" t="s">
        <v>1602</v>
      </c>
      <c r="B1036" s="117"/>
      <c r="C1036" s="117"/>
      <c r="D1036" s="95" t="str">
        <f t="shared" si="16"/>
        <v/>
      </c>
    </row>
    <row r="1037" spans="1:4" ht="13.5">
      <c r="A1037" s="129" t="s">
        <v>1603</v>
      </c>
      <c r="B1037" s="117"/>
      <c r="C1037" s="117"/>
      <c r="D1037" s="95" t="str">
        <f t="shared" si="16"/>
        <v/>
      </c>
    </row>
    <row r="1038" spans="1:4" ht="13.5">
      <c r="A1038" s="129" t="s">
        <v>1604</v>
      </c>
      <c r="B1038" s="117"/>
      <c r="C1038" s="117"/>
      <c r="D1038" s="95" t="str">
        <f t="shared" si="16"/>
        <v/>
      </c>
    </row>
    <row r="1039" spans="1:4" ht="13.5">
      <c r="A1039" s="129" t="s">
        <v>1605</v>
      </c>
      <c r="B1039" s="95">
        <f>SUM(B1040:B1044)</f>
        <v>0</v>
      </c>
      <c r="C1039" s="95">
        <f>SUM(C1040:C1044)</f>
        <v>0</v>
      </c>
      <c r="D1039" s="95" t="str">
        <f t="shared" si="16"/>
        <v/>
      </c>
    </row>
    <row r="1040" spans="1:4" ht="13.5">
      <c r="A1040" s="129" t="s">
        <v>1606</v>
      </c>
      <c r="B1040" s="117"/>
      <c r="C1040" s="117"/>
      <c r="D1040" s="95" t="str">
        <f t="shared" si="16"/>
        <v/>
      </c>
    </row>
    <row r="1041" spans="1:4" ht="13.5">
      <c r="A1041" s="129" t="s">
        <v>1607</v>
      </c>
      <c r="B1041" s="117"/>
      <c r="C1041" s="117"/>
      <c r="D1041" s="95" t="str">
        <f t="shared" si="16"/>
        <v/>
      </c>
    </row>
    <row r="1042" spans="1:4" ht="13.5">
      <c r="A1042" s="129" t="s">
        <v>1608</v>
      </c>
      <c r="B1042" s="117"/>
      <c r="C1042" s="117"/>
      <c r="D1042" s="95" t="str">
        <f t="shared" si="16"/>
        <v/>
      </c>
    </row>
    <row r="1043" spans="1:4" ht="13.5">
      <c r="A1043" s="129" t="s">
        <v>1609</v>
      </c>
      <c r="B1043" s="117"/>
      <c r="C1043" s="117"/>
      <c r="D1043" s="95" t="str">
        <f t="shared" si="16"/>
        <v/>
      </c>
    </row>
    <row r="1044" spans="1:4" ht="13.5">
      <c r="A1044" s="129" t="s">
        <v>1610</v>
      </c>
      <c r="B1044" s="117"/>
      <c r="C1044" s="117"/>
      <c r="D1044" s="95" t="str">
        <f t="shared" si="16"/>
        <v/>
      </c>
    </row>
    <row r="1045" spans="1:4" ht="13.5">
      <c r="A1045" s="129" t="s">
        <v>542</v>
      </c>
      <c r="B1045" s="127">
        <f>SUM(B1046,B1056,B1062)</f>
        <v>974</v>
      </c>
      <c r="C1045" s="127">
        <f>SUM(C1046,C1056,C1062)</f>
        <v>140</v>
      </c>
      <c r="D1045" s="95">
        <f t="shared" si="16"/>
        <v>14.4</v>
      </c>
    </row>
    <row r="1046" spans="1:4" ht="13.5">
      <c r="A1046" s="129" t="s">
        <v>1611</v>
      </c>
      <c r="B1046" s="95">
        <f>SUM(B1047:B1055)</f>
        <v>939</v>
      </c>
      <c r="C1046" s="95">
        <f>SUM(C1047:C1055)</f>
        <v>130</v>
      </c>
      <c r="D1046" s="95">
        <f t="shared" si="16"/>
        <v>13.8</v>
      </c>
    </row>
    <row r="1047" spans="1:4" ht="13.5">
      <c r="A1047" s="129" t="s">
        <v>75</v>
      </c>
      <c r="B1047" s="117"/>
      <c r="C1047" s="117">
        <v>9</v>
      </c>
      <c r="D1047" s="95" t="str">
        <f t="shared" si="16"/>
        <v/>
      </c>
    </row>
    <row r="1048" spans="1:4" ht="13.5">
      <c r="A1048" s="129" t="s">
        <v>76</v>
      </c>
      <c r="B1048" s="117"/>
      <c r="C1048" s="117"/>
      <c r="D1048" s="95" t="str">
        <f t="shared" si="16"/>
        <v/>
      </c>
    </row>
    <row r="1049" spans="1:4" ht="13.5">
      <c r="A1049" s="129" t="s">
        <v>77</v>
      </c>
      <c r="B1049" s="117"/>
      <c r="C1049" s="117"/>
      <c r="D1049" s="95" t="str">
        <f t="shared" si="16"/>
        <v/>
      </c>
    </row>
    <row r="1050" spans="1:4" ht="13.5">
      <c r="A1050" s="129" t="s">
        <v>1612</v>
      </c>
      <c r="B1050" s="117"/>
      <c r="C1050" s="117"/>
      <c r="D1050" s="95" t="str">
        <f t="shared" si="16"/>
        <v/>
      </c>
    </row>
    <row r="1051" spans="1:4" ht="13.5">
      <c r="A1051" s="129" t="s">
        <v>1613</v>
      </c>
      <c r="B1051" s="117"/>
      <c r="C1051" s="117"/>
      <c r="D1051" s="95" t="str">
        <f t="shared" si="16"/>
        <v/>
      </c>
    </row>
    <row r="1052" spans="1:4" ht="13.5">
      <c r="A1052" s="129" t="s">
        <v>1614</v>
      </c>
      <c r="B1052" s="117"/>
      <c r="C1052" s="117"/>
      <c r="D1052" s="95" t="str">
        <f t="shared" si="16"/>
        <v/>
      </c>
    </row>
    <row r="1053" spans="1:4" ht="13.5">
      <c r="A1053" s="129" t="s">
        <v>1615</v>
      </c>
      <c r="B1053" s="117"/>
      <c r="C1053" s="117"/>
      <c r="D1053" s="95" t="str">
        <f t="shared" si="16"/>
        <v/>
      </c>
    </row>
    <row r="1054" spans="1:4" ht="13.5">
      <c r="A1054" s="129" t="s">
        <v>84</v>
      </c>
      <c r="B1054" s="117">
        <v>139</v>
      </c>
      <c r="C1054" s="117">
        <v>121</v>
      </c>
      <c r="D1054" s="95">
        <f t="shared" si="16"/>
        <v>87.1</v>
      </c>
    </row>
    <row r="1055" spans="1:4" ht="13.5">
      <c r="A1055" s="129" t="s">
        <v>1616</v>
      </c>
      <c r="B1055" s="117">
        <v>800</v>
      </c>
      <c r="C1055" s="117"/>
      <c r="D1055" s="95">
        <f t="shared" si="16"/>
        <v>0</v>
      </c>
    </row>
    <row r="1056" spans="1:4" ht="13.5">
      <c r="A1056" s="129" t="s">
        <v>1617</v>
      </c>
      <c r="B1056" s="95">
        <f>SUM(B1057:B1061)</f>
        <v>0</v>
      </c>
      <c r="C1056" s="95">
        <f>SUM(C1057:C1061)</f>
        <v>0</v>
      </c>
      <c r="D1056" s="95" t="str">
        <f t="shared" si="16"/>
        <v/>
      </c>
    </row>
    <row r="1057" spans="1:4" ht="13.5">
      <c r="A1057" s="129" t="s">
        <v>75</v>
      </c>
      <c r="B1057" s="117"/>
      <c r="C1057" s="117"/>
      <c r="D1057" s="95" t="str">
        <f t="shared" si="16"/>
        <v/>
      </c>
    </row>
    <row r="1058" spans="1:4" ht="13.5">
      <c r="A1058" s="129" t="s">
        <v>76</v>
      </c>
      <c r="B1058" s="117"/>
      <c r="C1058" s="117"/>
      <c r="D1058" s="95" t="str">
        <f t="shared" si="16"/>
        <v/>
      </c>
    </row>
    <row r="1059" spans="1:4" ht="13.5">
      <c r="A1059" s="129" t="s">
        <v>77</v>
      </c>
      <c r="B1059" s="117"/>
      <c r="C1059" s="117"/>
      <c r="D1059" s="95" t="str">
        <f t="shared" si="16"/>
        <v/>
      </c>
    </row>
    <row r="1060" spans="1:4" ht="13.5">
      <c r="A1060" s="129" t="s">
        <v>1618</v>
      </c>
      <c r="B1060" s="117"/>
      <c r="C1060" s="117"/>
      <c r="D1060" s="95" t="str">
        <f t="shared" si="16"/>
        <v/>
      </c>
    </row>
    <row r="1061" spans="1:4" ht="13.5">
      <c r="A1061" s="129" t="s">
        <v>1619</v>
      </c>
      <c r="B1061" s="117"/>
      <c r="C1061" s="117"/>
      <c r="D1061" s="95" t="str">
        <f t="shared" si="16"/>
        <v/>
      </c>
    </row>
    <row r="1062" spans="1:4" ht="13.5">
      <c r="A1062" s="130" t="s">
        <v>1620</v>
      </c>
      <c r="B1062" s="95">
        <f>SUM(B1063:B1064)</f>
        <v>35</v>
      </c>
      <c r="C1062" s="95">
        <f>SUM(C1063:C1064)</f>
        <v>10</v>
      </c>
      <c r="D1062" s="95">
        <f t="shared" si="16"/>
        <v>28.6</v>
      </c>
    </row>
    <row r="1063" spans="1:4" ht="13.5">
      <c r="A1063" s="130" t="s">
        <v>1621</v>
      </c>
      <c r="B1063" s="117"/>
      <c r="C1063" s="117"/>
      <c r="D1063" s="95" t="str">
        <f t="shared" si="16"/>
        <v/>
      </c>
    </row>
    <row r="1064" spans="1:4" ht="13.5">
      <c r="A1064" s="130" t="s">
        <v>543</v>
      </c>
      <c r="B1064" s="96">
        <v>35</v>
      </c>
      <c r="C1064" s="96">
        <v>10</v>
      </c>
      <c r="D1064" s="95">
        <f t="shared" si="16"/>
        <v>28.6</v>
      </c>
    </row>
    <row r="1065" spans="1:4" ht="13.5">
      <c r="A1065" s="129" t="s">
        <v>544</v>
      </c>
      <c r="B1065" s="127">
        <f>SUM(B1066,B1073,B1079)</f>
        <v>0</v>
      </c>
      <c r="C1065" s="127">
        <f>SUM(C1066,C1073,C1079)</f>
        <v>0</v>
      </c>
      <c r="D1065" s="95" t="str">
        <f t="shared" si="16"/>
        <v/>
      </c>
    </row>
    <row r="1066" spans="1:4" ht="13.5">
      <c r="A1066" s="129" t="s">
        <v>1622</v>
      </c>
      <c r="B1066" s="95">
        <f>SUM(B1067:B1072)</f>
        <v>0</v>
      </c>
      <c r="C1066" s="95">
        <f>SUM(C1067:C1072)</f>
        <v>0</v>
      </c>
      <c r="D1066" s="95" t="str">
        <f t="shared" si="16"/>
        <v/>
      </c>
    </row>
    <row r="1067" spans="1:4" ht="13.5">
      <c r="A1067" s="129" t="s">
        <v>75</v>
      </c>
      <c r="B1067" s="117"/>
      <c r="C1067" s="117"/>
      <c r="D1067" s="95" t="str">
        <f t="shared" si="16"/>
        <v/>
      </c>
    </row>
    <row r="1068" spans="1:4" ht="13.5">
      <c r="A1068" s="129" t="s">
        <v>76</v>
      </c>
      <c r="B1068" s="117"/>
      <c r="C1068" s="117"/>
      <c r="D1068" s="95" t="str">
        <f t="shared" si="16"/>
        <v/>
      </c>
    </row>
    <row r="1069" spans="1:4" ht="13.5">
      <c r="A1069" s="129" t="s">
        <v>77</v>
      </c>
      <c r="B1069" s="117"/>
      <c r="C1069" s="117"/>
      <c r="D1069" s="95" t="str">
        <f t="shared" si="16"/>
        <v/>
      </c>
    </row>
    <row r="1070" spans="1:4" ht="13.5">
      <c r="A1070" s="129" t="s">
        <v>1623</v>
      </c>
      <c r="B1070" s="117"/>
      <c r="C1070" s="117"/>
      <c r="D1070" s="95" t="str">
        <f t="shared" si="16"/>
        <v/>
      </c>
    </row>
    <row r="1071" spans="1:4" ht="13.5">
      <c r="A1071" s="129" t="s">
        <v>84</v>
      </c>
      <c r="B1071" s="117"/>
      <c r="C1071" s="117"/>
      <c r="D1071" s="95" t="str">
        <f t="shared" si="16"/>
        <v/>
      </c>
    </row>
    <row r="1072" spans="1:4" ht="13.5">
      <c r="A1072" s="129" t="s">
        <v>1624</v>
      </c>
      <c r="B1072" s="117"/>
      <c r="C1072" s="117"/>
      <c r="D1072" s="95" t="str">
        <f t="shared" si="16"/>
        <v/>
      </c>
    </row>
    <row r="1073" spans="1:4" ht="13.5">
      <c r="A1073" s="129" t="s">
        <v>1625</v>
      </c>
      <c r="B1073" s="95">
        <f>SUM(B1074:B1078)</f>
        <v>0</v>
      </c>
      <c r="C1073" s="95">
        <f>SUM(C1074:C1078)</f>
        <v>0</v>
      </c>
      <c r="D1073" s="95" t="str">
        <f t="shared" si="16"/>
        <v/>
      </c>
    </row>
    <row r="1074" spans="1:4" ht="13.5">
      <c r="A1074" s="129" t="s">
        <v>1626</v>
      </c>
      <c r="B1074" s="117"/>
      <c r="C1074" s="117"/>
      <c r="D1074" s="95" t="str">
        <f t="shared" si="16"/>
        <v/>
      </c>
    </row>
    <row r="1075" spans="1:4" ht="13.5">
      <c r="A1075" s="131" t="s">
        <v>1627</v>
      </c>
      <c r="B1075" s="117"/>
      <c r="C1075" s="117"/>
      <c r="D1075" s="95" t="str">
        <f t="shared" si="16"/>
        <v/>
      </c>
    </row>
    <row r="1076" spans="1:4" ht="13.5">
      <c r="A1076" s="129" t="s">
        <v>1628</v>
      </c>
      <c r="B1076" s="117"/>
      <c r="C1076" s="117"/>
      <c r="D1076" s="95" t="str">
        <f t="shared" si="16"/>
        <v/>
      </c>
    </row>
    <row r="1077" spans="1:4" ht="13.5">
      <c r="A1077" s="129" t="s">
        <v>1629</v>
      </c>
      <c r="B1077" s="117"/>
      <c r="C1077" s="117"/>
      <c r="D1077" s="95" t="str">
        <f t="shared" si="16"/>
        <v/>
      </c>
    </row>
    <row r="1078" spans="1:4" ht="13.5">
      <c r="A1078" s="129" t="s">
        <v>1630</v>
      </c>
      <c r="B1078" s="117"/>
      <c r="C1078" s="117"/>
      <c r="D1078" s="95" t="str">
        <f t="shared" si="16"/>
        <v/>
      </c>
    </row>
    <row r="1079" spans="1:4" ht="13.5">
      <c r="A1079" s="129" t="s">
        <v>1631</v>
      </c>
      <c r="B1079" s="117"/>
      <c r="C1079" s="117"/>
      <c r="D1079" s="95" t="str">
        <f t="shared" si="16"/>
        <v/>
      </c>
    </row>
    <row r="1080" spans="1:4" ht="13.5">
      <c r="A1080" s="129" t="s">
        <v>545</v>
      </c>
      <c r="B1080" s="127">
        <f>SUM(B1081:B1089)</f>
        <v>81</v>
      </c>
      <c r="C1080" s="127">
        <f>SUM(C1081:C1089)</f>
        <v>88</v>
      </c>
      <c r="D1080" s="95">
        <f t="shared" si="16"/>
        <v>108.6</v>
      </c>
    </row>
    <row r="1081" spans="1:4" ht="13.5">
      <c r="A1081" s="129" t="s">
        <v>1632</v>
      </c>
      <c r="B1081" s="117"/>
      <c r="C1081" s="117"/>
      <c r="D1081" s="95" t="str">
        <f t="shared" si="16"/>
        <v/>
      </c>
    </row>
    <row r="1082" spans="1:4" ht="13.5">
      <c r="A1082" s="129" t="s">
        <v>1633</v>
      </c>
      <c r="B1082" s="117"/>
      <c r="C1082" s="117"/>
      <c r="D1082" s="95" t="str">
        <f t="shared" si="16"/>
        <v/>
      </c>
    </row>
    <row r="1083" spans="1:4" ht="13.5">
      <c r="A1083" s="129" t="s">
        <v>1634</v>
      </c>
      <c r="B1083" s="117"/>
      <c r="C1083" s="117"/>
      <c r="D1083" s="95" t="str">
        <f t="shared" si="16"/>
        <v/>
      </c>
    </row>
    <row r="1084" spans="1:4" ht="13.5">
      <c r="A1084" s="129" t="s">
        <v>1635</v>
      </c>
      <c r="B1084" s="117"/>
      <c r="C1084" s="117"/>
      <c r="D1084" s="95" t="str">
        <f t="shared" si="16"/>
        <v/>
      </c>
    </row>
    <row r="1085" spans="1:4" ht="13.5">
      <c r="A1085" s="129" t="s">
        <v>1636</v>
      </c>
      <c r="B1085" s="117"/>
      <c r="C1085" s="117"/>
      <c r="D1085" s="95" t="str">
        <f t="shared" si="16"/>
        <v/>
      </c>
    </row>
    <row r="1086" spans="1:4" ht="13.5">
      <c r="A1086" s="129" t="s">
        <v>1637</v>
      </c>
      <c r="B1086" s="117"/>
      <c r="C1086" s="117"/>
      <c r="D1086" s="95" t="str">
        <f t="shared" si="16"/>
        <v/>
      </c>
    </row>
    <row r="1087" spans="1:4" ht="13.5">
      <c r="A1087" s="129" t="s">
        <v>1638</v>
      </c>
      <c r="B1087" s="117"/>
      <c r="C1087" s="117"/>
      <c r="D1087" s="95" t="str">
        <f t="shared" si="16"/>
        <v/>
      </c>
    </row>
    <row r="1088" spans="1:4" ht="13.5">
      <c r="A1088" s="129" t="s">
        <v>1639</v>
      </c>
      <c r="B1088" s="117"/>
      <c r="C1088" s="117"/>
      <c r="D1088" s="95" t="str">
        <f t="shared" si="16"/>
        <v/>
      </c>
    </row>
    <row r="1089" spans="1:4" ht="13.5">
      <c r="A1089" s="129" t="s">
        <v>1049</v>
      </c>
      <c r="B1089" s="117">
        <v>81</v>
      </c>
      <c r="C1089" s="117">
        <v>88</v>
      </c>
      <c r="D1089" s="95">
        <f t="shared" si="16"/>
        <v>108.6</v>
      </c>
    </row>
    <row r="1090" spans="1:4" ht="13.5">
      <c r="A1090" s="129" t="s">
        <v>1640</v>
      </c>
      <c r="B1090" s="127">
        <f>SUM(B1091,B1118,B1133)</f>
        <v>1295</v>
      </c>
      <c r="C1090" s="127">
        <f>SUM(C1091,C1118,C1133)</f>
        <v>1572</v>
      </c>
      <c r="D1090" s="95">
        <f t="shared" si="16"/>
        <v>121.4</v>
      </c>
    </row>
    <row r="1091" spans="1:4" ht="13.5">
      <c r="A1091" s="129" t="s">
        <v>1641</v>
      </c>
      <c r="B1091" s="95">
        <f>SUM(B1092:B1117)</f>
        <v>1213</v>
      </c>
      <c r="C1091" s="95">
        <f>SUM(C1092:C1117)</f>
        <v>1503</v>
      </c>
      <c r="D1091" s="95">
        <f t="shared" si="16"/>
        <v>123.9</v>
      </c>
    </row>
    <row r="1092" spans="1:4" ht="13.5">
      <c r="A1092" s="129" t="s">
        <v>75</v>
      </c>
      <c r="B1092" s="117">
        <v>165</v>
      </c>
      <c r="C1092" s="117">
        <v>337</v>
      </c>
      <c r="D1092" s="95">
        <f t="shared" si="16"/>
        <v>204.2</v>
      </c>
    </row>
    <row r="1093" spans="1:4" ht="13.5">
      <c r="A1093" s="129" t="s">
        <v>76</v>
      </c>
      <c r="B1093" s="117"/>
      <c r="C1093" s="117"/>
      <c r="D1093" s="95" t="str">
        <f t="shared" ref="D1093:D1156" si="17">IF(B1093=0,"",ROUND(C1093/B1093*100,1))</f>
        <v/>
      </c>
    </row>
    <row r="1094" spans="1:4" ht="13.5">
      <c r="A1094" s="129" t="s">
        <v>77</v>
      </c>
      <c r="B1094" s="117"/>
      <c r="C1094" s="117"/>
      <c r="D1094" s="95" t="str">
        <f t="shared" si="17"/>
        <v/>
      </c>
    </row>
    <row r="1095" spans="1:4" ht="13.5">
      <c r="A1095" s="129" t="s">
        <v>1642</v>
      </c>
      <c r="B1095" s="117"/>
      <c r="C1095" s="117"/>
      <c r="D1095" s="95" t="str">
        <f t="shared" si="17"/>
        <v/>
      </c>
    </row>
    <row r="1096" spans="1:4" ht="13.5">
      <c r="A1096" s="129" t="s">
        <v>1643</v>
      </c>
      <c r="B1096" s="117"/>
      <c r="C1096" s="117"/>
      <c r="D1096" s="95" t="str">
        <f t="shared" si="17"/>
        <v/>
      </c>
    </row>
    <row r="1097" spans="1:4" ht="13.5">
      <c r="A1097" s="129" t="s">
        <v>1644</v>
      </c>
      <c r="B1097" s="117"/>
      <c r="C1097" s="117"/>
      <c r="D1097" s="95" t="str">
        <f t="shared" si="17"/>
        <v/>
      </c>
    </row>
    <row r="1098" spans="1:4" ht="13.5">
      <c r="A1098" s="129" t="s">
        <v>1645</v>
      </c>
      <c r="B1098" s="117"/>
      <c r="C1098" s="117"/>
      <c r="D1098" s="95" t="str">
        <f t="shared" si="17"/>
        <v/>
      </c>
    </row>
    <row r="1099" spans="1:4" ht="13.5">
      <c r="A1099" s="129" t="s">
        <v>1646</v>
      </c>
      <c r="B1099" s="117"/>
      <c r="C1099" s="117"/>
      <c r="D1099" s="95" t="str">
        <f t="shared" si="17"/>
        <v/>
      </c>
    </row>
    <row r="1100" spans="1:4" ht="13.5">
      <c r="A1100" s="129" t="s">
        <v>1647</v>
      </c>
      <c r="B1100" s="117"/>
      <c r="C1100" s="117"/>
      <c r="D1100" s="95" t="str">
        <f t="shared" si="17"/>
        <v/>
      </c>
    </row>
    <row r="1101" spans="1:4" ht="13.5">
      <c r="A1101" s="129" t="s">
        <v>1648</v>
      </c>
      <c r="B1101" s="117"/>
      <c r="C1101" s="117"/>
      <c r="D1101" s="95" t="str">
        <f t="shared" si="17"/>
        <v/>
      </c>
    </row>
    <row r="1102" spans="1:4" ht="13.5">
      <c r="A1102" s="129" t="s">
        <v>1649</v>
      </c>
      <c r="B1102" s="117"/>
      <c r="C1102" s="117"/>
      <c r="D1102" s="95" t="str">
        <f t="shared" si="17"/>
        <v/>
      </c>
    </row>
    <row r="1103" spans="1:4" ht="13.5">
      <c r="A1103" s="129" t="s">
        <v>1650</v>
      </c>
      <c r="B1103" s="117"/>
      <c r="C1103" s="117"/>
      <c r="D1103" s="95" t="str">
        <f t="shared" si="17"/>
        <v/>
      </c>
    </row>
    <row r="1104" spans="1:4" ht="13.5">
      <c r="A1104" s="129" t="s">
        <v>1651</v>
      </c>
      <c r="B1104" s="117"/>
      <c r="C1104" s="117"/>
      <c r="D1104" s="95" t="str">
        <f t="shared" si="17"/>
        <v/>
      </c>
    </row>
    <row r="1105" spans="1:4" ht="13.5">
      <c r="A1105" s="129" t="s">
        <v>1652</v>
      </c>
      <c r="B1105" s="117"/>
      <c r="C1105" s="117"/>
      <c r="D1105" s="95" t="str">
        <f t="shared" si="17"/>
        <v/>
      </c>
    </row>
    <row r="1106" spans="1:4" ht="13.5">
      <c r="A1106" s="129" t="s">
        <v>1653</v>
      </c>
      <c r="B1106" s="117"/>
      <c r="C1106" s="117"/>
      <c r="D1106" s="95" t="str">
        <f t="shared" si="17"/>
        <v/>
      </c>
    </row>
    <row r="1107" spans="1:4" ht="13.5">
      <c r="A1107" s="129" t="s">
        <v>1654</v>
      </c>
      <c r="B1107" s="117"/>
      <c r="C1107" s="117"/>
      <c r="D1107" s="95" t="str">
        <f t="shared" si="17"/>
        <v/>
      </c>
    </row>
    <row r="1108" spans="1:4" ht="13.5">
      <c r="A1108" s="129" t="s">
        <v>1655</v>
      </c>
      <c r="B1108" s="117"/>
      <c r="C1108" s="117"/>
      <c r="D1108" s="95" t="str">
        <f t="shared" si="17"/>
        <v/>
      </c>
    </row>
    <row r="1109" spans="1:4" ht="13.5">
      <c r="A1109" s="129" t="s">
        <v>1656</v>
      </c>
      <c r="B1109" s="117"/>
      <c r="C1109" s="117"/>
      <c r="D1109" s="95" t="str">
        <f t="shared" si="17"/>
        <v/>
      </c>
    </row>
    <row r="1110" spans="1:4" ht="13.5">
      <c r="A1110" s="129" t="s">
        <v>1657</v>
      </c>
      <c r="B1110" s="117"/>
      <c r="C1110" s="117"/>
      <c r="D1110" s="95" t="str">
        <f t="shared" si="17"/>
        <v/>
      </c>
    </row>
    <row r="1111" spans="1:4" ht="13.5">
      <c r="A1111" s="129" t="s">
        <v>1658</v>
      </c>
      <c r="B1111" s="117"/>
      <c r="C1111" s="117"/>
      <c r="D1111" s="95" t="str">
        <f t="shared" si="17"/>
        <v/>
      </c>
    </row>
    <row r="1112" spans="1:4" ht="13.5">
      <c r="A1112" s="129" t="s">
        <v>1659</v>
      </c>
      <c r="B1112" s="117"/>
      <c r="C1112" s="117"/>
      <c r="D1112" s="95" t="str">
        <f t="shared" si="17"/>
        <v/>
      </c>
    </row>
    <row r="1113" spans="1:4" ht="13.5">
      <c r="A1113" s="129" t="s">
        <v>1660</v>
      </c>
      <c r="B1113" s="117"/>
      <c r="C1113" s="117"/>
      <c r="D1113" s="95" t="str">
        <f t="shared" si="17"/>
        <v/>
      </c>
    </row>
    <row r="1114" spans="1:4" ht="13.5">
      <c r="A1114" s="129" t="s">
        <v>1661</v>
      </c>
      <c r="B1114" s="117"/>
      <c r="C1114" s="117"/>
      <c r="D1114" s="95" t="str">
        <f t="shared" si="17"/>
        <v/>
      </c>
    </row>
    <row r="1115" spans="1:4" ht="13.5">
      <c r="A1115" s="129" t="s">
        <v>1662</v>
      </c>
      <c r="B1115" s="117"/>
      <c r="C1115" s="117"/>
      <c r="D1115" s="95" t="str">
        <f t="shared" si="17"/>
        <v/>
      </c>
    </row>
    <row r="1116" spans="1:4" ht="13.5">
      <c r="A1116" s="129" t="s">
        <v>84</v>
      </c>
      <c r="B1116" s="117">
        <v>1048</v>
      </c>
      <c r="C1116" s="117">
        <v>1166</v>
      </c>
      <c r="D1116" s="95">
        <f t="shared" si="17"/>
        <v>111.3</v>
      </c>
    </row>
    <row r="1117" spans="1:4" ht="13.5">
      <c r="A1117" s="129" t="s">
        <v>1663</v>
      </c>
      <c r="B1117" s="117"/>
      <c r="C1117" s="117"/>
      <c r="D1117" s="95" t="str">
        <f t="shared" si="17"/>
        <v/>
      </c>
    </row>
    <row r="1118" spans="1:4" ht="13.5">
      <c r="A1118" s="129" t="s">
        <v>1664</v>
      </c>
      <c r="B1118" s="95">
        <f>SUM(B1119:B1132)</f>
        <v>82</v>
      </c>
      <c r="C1118" s="95">
        <f>SUM(C1119:C1132)</f>
        <v>69</v>
      </c>
      <c r="D1118" s="95">
        <f t="shared" si="17"/>
        <v>84.1</v>
      </c>
    </row>
    <row r="1119" spans="1:4" ht="13.5">
      <c r="A1119" s="129" t="s">
        <v>75</v>
      </c>
      <c r="B1119" s="117">
        <v>2</v>
      </c>
      <c r="C1119" s="117"/>
      <c r="D1119" s="95">
        <f t="shared" si="17"/>
        <v>0</v>
      </c>
    </row>
    <row r="1120" spans="1:4" ht="13.5">
      <c r="A1120" s="129" t="s">
        <v>76</v>
      </c>
      <c r="B1120" s="117">
        <v>3</v>
      </c>
      <c r="C1120" s="117"/>
      <c r="D1120" s="95">
        <f t="shared" si="17"/>
        <v>0</v>
      </c>
    </row>
    <row r="1121" spans="1:4" ht="13.5">
      <c r="A1121" s="129" t="s">
        <v>77</v>
      </c>
      <c r="B1121" s="117"/>
      <c r="C1121" s="117"/>
      <c r="D1121" s="95" t="str">
        <f t="shared" si="17"/>
        <v/>
      </c>
    </row>
    <row r="1122" spans="1:4" ht="13.5">
      <c r="A1122" s="129" t="s">
        <v>1665</v>
      </c>
      <c r="B1122" s="117">
        <v>22</v>
      </c>
      <c r="C1122" s="117">
        <v>21</v>
      </c>
      <c r="D1122" s="95">
        <f t="shared" si="17"/>
        <v>95.5</v>
      </c>
    </row>
    <row r="1123" spans="1:4" ht="13.5">
      <c r="A1123" s="129" t="s">
        <v>1666</v>
      </c>
      <c r="B1123" s="117"/>
      <c r="C1123" s="117"/>
      <c r="D1123" s="95" t="str">
        <f t="shared" si="17"/>
        <v/>
      </c>
    </row>
    <row r="1124" spans="1:4" ht="13.5">
      <c r="A1124" s="129" t="s">
        <v>1667</v>
      </c>
      <c r="B1124" s="117"/>
      <c r="C1124" s="117"/>
      <c r="D1124" s="95" t="str">
        <f t="shared" si="17"/>
        <v/>
      </c>
    </row>
    <row r="1125" spans="1:4" ht="13.5">
      <c r="A1125" s="129" t="s">
        <v>1668</v>
      </c>
      <c r="B1125" s="117"/>
      <c r="C1125" s="117"/>
      <c r="D1125" s="95" t="str">
        <f t="shared" si="17"/>
        <v/>
      </c>
    </row>
    <row r="1126" spans="1:4" ht="13.5">
      <c r="A1126" s="129" t="s">
        <v>1669</v>
      </c>
      <c r="B1126" s="117">
        <v>55</v>
      </c>
      <c r="C1126" s="117">
        <v>48</v>
      </c>
      <c r="D1126" s="95">
        <f t="shared" si="17"/>
        <v>87.3</v>
      </c>
    </row>
    <row r="1127" spans="1:4" ht="13.5">
      <c r="A1127" s="129" t="s">
        <v>1670</v>
      </c>
      <c r="B1127" s="117"/>
      <c r="C1127" s="117"/>
      <c r="D1127" s="95" t="str">
        <f t="shared" si="17"/>
        <v/>
      </c>
    </row>
    <row r="1128" spans="1:4" ht="13.5">
      <c r="A1128" s="129" t="s">
        <v>1671</v>
      </c>
      <c r="B1128" s="117"/>
      <c r="C1128" s="117"/>
      <c r="D1128" s="95" t="str">
        <f t="shared" si="17"/>
        <v/>
      </c>
    </row>
    <row r="1129" spans="1:4" ht="13.5">
      <c r="A1129" s="129" t="s">
        <v>1672</v>
      </c>
      <c r="B1129" s="117"/>
      <c r="C1129" s="117"/>
      <c r="D1129" s="95" t="str">
        <f t="shared" si="17"/>
        <v/>
      </c>
    </row>
    <row r="1130" spans="1:4" ht="13.5">
      <c r="A1130" s="129" t="s">
        <v>1673</v>
      </c>
      <c r="B1130" s="117"/>
      <c r="C1130" s="117"/>
      <c r="D1130" s="95" t="str">
        <f t="shared" si="17"/>
        <v/>
      </c>
    </row>
    <row r="1131" spans="1:4" ht="13.5">
      <c r="A1131" s="129" t="s">
        <v>1674</v>
      </c>
      <c r="B1131" s="117"/>
      <c r="C1131" s="117"/>
      <c r="D1131" s="95" t="str">
        <f t="shared" si="17"/>
        <v/>
      </c>
    </row>
    <row r="1132" spans="1:4" ht="13.5">
      <c r="A1132" s="129" t="s">
        <v>1675</v>
      </c>
      <c r="B1132" s="117"/>
      <c r="C1132" s="117"/>
      <c r="D1132" s="95" t="str">
        <f t="shared" si="17"/>
        <v/>
      </c>
    </row>
    <row r="1133" spans="1:4" ht="13.5">
      <c r="A1133" s="129" t="s">
        <v>1676</v>
      </c>
      <c r="B1133" s="117"/>
      <c r="C1133" s="117"/>
      <c r="D1133" s="95" t="str">
        <f t="shared" si="17"/>
        <v/>
      </c>
    </row>
    <row r="1134" spans="1:4" ht="13.5">
      <c r="A1134" s="129" t="s">
        <v>546</v>
      </c>
      <c r="B1134" s="127">
        <f>SUM(B1135,B1146,B1150)</f>
        <v>4514</v>
      </c>
      <c r="C1134" s="127">
        <f>SUM(C1135,C1146,C1150)</f>
        <v>586</v>
      </c>
      <c r="D1134" s="95">
        <f t="shared" si="17"/>
        <v>13</v>
      </c>
    </row>
    <row r="1135" spans="1:4" ht="13.5">
      <c r="A1135" s="129" t="s">
        <v>1677</v>
      </c>
      <c r="B1135" s="95">
        <f>SUM(B1136:B1145)</f>
        <v>4514</v>
      </c>
      <c r="C1135" s="95">
        <f>SUM(C1136:C1145)</f>
        <v>494</v>
      </c>
      <c r="D1135" s="95">
        <f t="shared" si="17"/>
        <v>10.9</v>
      </c>
    </row>
    <row r="1136" spans="1:4" ht="13.5">
      <c r="A1136" s="129" t="s">
        <v>1678</v>
      </c>
      <c r="B1136" s="117">
        <v>25</v>
      </c>
      <c r="C1136" s="117"/>
      <c r="D1136" s="95">
        <f t="shared" si="17"/>
        <v>0</v>
      </c>
    </row>
    <row r="1137" spans="1:4" ht="13.5">
      <c r="A1137" s="129" t="s">
        <v>1679</v>
      </c>
      <c r="B1137" s="117"/>
      <c r="C1137" s="117"/>
      <c r="D1137" s="95" t="str">
        <f t="shared" si="17"/>
        <v/>
      </c>
    </row>
    <row r="1138" spans="1:4" ht="13.5">
      <c r="A1138" s="129" t="s">
        <v>1680</v>
      </c>
      <c r="B1138" s="117">
        <v>2619</v>
      </c>
      <c r="C1138" s="117"/>
      <c r="D1138" s="95">
        <f t="shared" si="17"/>
        <v>0</v>
      </c>
    </row>
    <row r="1139" spans="1:4" ht="13.5">
      <c r="A1139" s="129" t="s">
        <v>1681</v>
      </c>
      <c r="B1139" s="117"/>
      <c r="C1139" s="117"/>
      <c r="D1139" s="95" t="str">
        <f t="shared" si="17"/>
        <v/>
      </c>
    </row>
    <row r="1140" spans="1:4" ht="13.5">
      <c r="A1140" s="129" t="s">
        <v>1682</v>
      </c>
      <c r="B1140" s="117">
        <v>1773</v>
      </c>
      <c r="C1140" s="117">
        <v>319</v>
      </c>
      <c r="D1140" s="95">
        <f t="shared" si="17"/>
        <v>18</v>
      </c>
    </row>
    <row r="1141" spans="1:4" ht="13.5">
      <c r="A1141" s="129" t="s">
        <v>1683</v>
      </c>
      <c r="B1141" s="117">
        <v>97</v>
      </c>
      <c r="C1141" s="117">
        <v>175</v>
      </c>
      <c r="D1141" s="95">
        <f t="shared" si="17"/>
        <v>180.4</v>
      </c>
    </row>
    <row r="1142" spans="1:4" ht="13.5">
      <c r="A1142" s="129" t="s">
        <v>1684</v>
      </c>
      <c r="B1142" s="117"/>
      <c r="C1142" s="117"/>
      <c r="D1142" s="95" t="str">
        <f t="shared" si="17"/>
        <v/>
      </c>
    </row>
    <row r="1143" spans="1:4" ht="13.5">
      <c r="A1143" s="129" t="s">
        <v>1685</v>
      </c>
      <c r="B1143" s="117"/>
      <c r="C1143" s="117"/>
      <c r="D1143" s="95" t="str">
        <f t="shared" si="17"/>
        <v/>
      </c>
    </row>
    <row r="1144" spans="1:4" ht="13.5">
      <c r="A1144" s="129" t="s">
        <v>1686</v>
      </c>
      <c r="B1144" s="117"/>
      <c r="C1144" s="117"/>
      <c r="D1144" s="95" t="str">
        <f t="shared" si="17"/>
        <v/>
      </c>
    </row>
    <row r="1145" spans="1:4" ht="13.5">
      <c r="A1145" s="129" t="s">
        <v>1687</v>
      </c>
      <c r="B1145" s="117"/>
      <c r="C1145" s="117"/>
      <c r="D1145" s="95" t="str">
        <f t="shared" si="17"/>
        <v/>
      </c>
    </row>
    <row r="1146" spans="1:4" ht="13.5">
      <c r="A1146" s="129" t="s">
        <v>1688</v>
      </c>
      <c r="B1146" s="95">
        <f>SUM(B1147:B1149)</f>
        <v>0</v>
      </c>
      <c r="C1146" s="95">
        <f>SUM(C1147:C1149)</f>
        <v>92</v>
      </c>
      <c r="D1146" s="95" t="str">
        <f t="shared" si="17"/>
        <v/>
      </c>
    </row>
    <row r="1147" spans="1:4" ht="13.5">
      <c r="A1147" s="129" t="s">
        <v>1689</v>
      </c>
      <c r="B1147" s="117"/>
      <c r="C1147" s="117">
        <v>92</v>
      </c>
      <c r="D1147" s="95" t="str">
        <f t="shared" si="17"/>
        <v/>
      </c>
    </row>
    <row r="1148" spans="1:4" ht="13.5">
      <c r="A1148" s="129" t="s">
        <v>1690</v>
      </c>
      <c r="B1148" s="117"/>
      <c r="C1148" s="117"/>
      <c r="D1148" s="95" t="str">
        <f t="shared" si="17"/>
        <v/>
      </c>
    </row>
    <row r="1149" spans="1:4" ht="13.5">
      <c r="A1149" s="129" t="s">
        <v>1691</v>
      </c>
      <c r="B1149" s="117"/>
      <c r="C1149" s="117"/>
      <c r="D1149" s="95" t="str">
        <f t="shared" si="17"/>
        <v/>
      </c>
    </row>
    <row r="1150" spans="1:4" ht="13.5">
      <c r="A1150" s="129" t="s">
        <v>1692</v>
      </c>
      <c r="B1150" s="95">
        <f>SUM(B1151:B1153)</f>
        <v>0</v>
      </c>
      <c r="C1150" s="95">
        <f>SUM(C1151:C1153)</f>
        <v>0</v>
      </c>
      <c r="D1150" s="95" t="str">
        <f t="shared" si="17"/>
        <v/>
      </c>
    </row>
    <row r="1151" spans="1:4" ht="13.5">
      <c r="A1151" s="129" t="s">
        <v>1693</v>
      </c>
      <c r="B1151" s="117"/>
      <c r="C1151" s="117"/>
      <c r="D1151" s="95" t="str">
        <f t="shared" si="17"/>
        <v/>
      </c>
    </row>
    <row r="1152" spans="1:4" ht="13.5">
      <c r="A1152" s="129" t="s">
        <v>1694</v>
      </c>
      <c r="B1152" s="117"/>
      <c r="C1152" s="117"/>
      <c r="D1152" s="95" t="str">
        <f t="shared" si="17"/>
        <v/>
      </c>
    </row>
    <row r="1153" spans="1:4" ht="13.5">
      <c r="A1153" s="129" t="s">
        <v>1695</v>
      </c>
      <c r="B1153" s="117"/>
      <c r="C1153" s="117"/>
      <c r="D1153" s="95" t="str">
        <f t="shared" si="17"/>
        <v/>
      </c>
    </row>
    <row r="1154" spans="1:4" ht="13.5">
      <c r="A1154" s="129" t="s">
        <v>547</v>
      </c>
      <c r="B1154" s="127">
        <f>SUM(B1155,B1170,B1184,B1189,B1195)</f>
        <v>2026</v>
      </c>
      <c r="C1154" s="127">
        <f>SUM(C1155,C1170,C1184,C1189,C1195)</f>
        <v>3080</v>
      </c>
      <c r="D1154" s="95">
        <f t="shared" si="17"/>
        <v>152</v>
      </c>
    </row>
    <row r="1155" spans="1:4" ht="13.5">
      <c r="A1155" s="129" t="s">
        <v>1696</v>
      </c>
      <c r="B1155" s="95">
        <f>SUM(B1156:B1169)</f>
        <v>1910</v>
      </c>
      <c r="C1155" s="95">
        <f>SUM(C1156:C1169)</f>
        <v>2948</v>
      </c>
      <c r="D1155" s="95">
        <f t="shared" si="17"/>
        <v>154.30000000000001</v>
      </c>
    </row>
    <row r="1156" spans="1:4" ht="13.5">
      <c r="A1156" s="129" t="s">
        <v>75</v>
      </c>
      <c r="B1156" s="117">
        <v>13</v>
      </c>
      <c r="C1156" s="117"/>
      <c r="D1156" s="95">
        <f t="shared" si="17"/>
        <v>0</v>
      </c>
    </row>
    <row r="1157" spans="1:4" ht="13.5">
      <c r="A1157" s="129" t="s">
        <v>76</v>
      </c>
      <c r="B1157" s="117"/>
      <c r="C1157" s="117"/>
      <c r="D1157" s="95" t="str">
        <f t="shared" ref="D1157:D1220" si="18">IF(B1157=0,"",ROUND(C1157/B1157*100,1))</f>
        <v/>
      </c>
    </row>
    <row r="1158" spans="1:4" ht="13.5">
      <c r="A1158" s="129" t="s">
        <v>77</v>
      </c>
      <c r="B1158" s="117"/>
      <c r="C1158" s="117"/>
      <c r="D1158" s="95" t="str">
        <f t="shared" si="18"/>
        <v/>
      </c>
    </row>
    <row r="1159" spans="1:4" ht="13.5">
      <c r="A1159" s="129" t="s">
        <v>1697</v>
      </c>
      <c r="B1159" s="117"/>
      <c r="C1159" s="117"/>
      <c r="D1159" s="95" t="str">
        <f t="shared" si="18"/>
        <v/>
      </c>
    </row>
    <row r="1160" spans="1:4" ht="13.5">
      <c r="A1160" s="129" t="s">
        <v>1698</v>
      </c>
      <c r="B1160" s="117"/>
      <c r="C1160" s="117"/>
      <c r="D1160" s="95" t="str">
        <f t="shared" si="18"/>
        <v/>
      </c>
    </row>
    <row r="1161" spans="1:4" ht="13.5">
      <c r="A1161" s="129" t="s">
        <v>1699</v>
      </c>
      <c r="B1161" s="117"/>
      <c r="C1161" s="117"/>
      <c r="D1161" s="95" t="str">
        <f t="shared" si="18"/>
        <v/>
      </c>
    </row>
    <row r="1162" spans="1:4" ht="13.5">
      <c r="A1162" s="129" t="s">
        <v>1700</v>
      </c>
      <c r="B1162" s="117"/>
      <c r="C1162" s="117"/>
      <c r="D1162" s="95" t="str">
        <f t="shared" si="18"/>
        <v/>
      </c>
    </row>
    <row r="1163" spans="1:4" ht="13.5">
      <c r="A1163" s="129" t="s">
        <v>1701</v>
      </c>
      <c r="B1163" s="117">
        <v>25</v>
      </c>
      <c r="C1163" s="117">
        <v>25</v>
      </c>
      <c r="D1163" s="95">
        <f t="shared" si="18"/>
        <v>100</v>
      </c>
    </row>
    <row r="1164" spans="1:4" ht="13.5">
      <c r="A1164" s="129" t="s">
        <v>1702</v>
      </c>
      <c r="B1164" s="117"/>
      <c r="C1164" s="117"/>
      <c r="D1164" s="95" t="str">
        <f t="shared" si="18"/>
        <v/>
      </c>
    </row>
    <row r="1165" spans="1:4" ht="13.5">
      <c r="A1165" s="129" t="s">
        <v>1703</v>
      </c>
      <c r="B1165" s="117"/>
      <c r="C1165" s="117"/>
      <c r="D1165" s="95" t="str">
        <f t="shared" si="18"/>
        <v/>
      </c>
    </row>
    <row r="1166" spans="1:4" ht="13.5">
      <c r="A1166" s="129" t="s">
        <v>1704</v>
      </c>
      <c r="B1166" s="117"/>
      <c r="C1166" s="117"/>
      <c r="D1166" s="95" t="str">
        <f t="shared" si="18"/>
        <v/>
      </c>
    </row>
    <row r="1167" spans="1:4" ht="13.5">
      <c r="A1167" s="129" t="s">
        <v>1705</v>
      </c>
      <c r="B1167" s="117"/>
      <c r="C1167" s="117"/>
      <c r="D1167" s="95" t="str">
        <f t="shared" si="18"/>
        <v/>
      </c>
    </row>
    <row r="1168" spans="1:4" ht="13.5">
      <c r="A1168" s="129" t="s">
        <v>84</v>
      </c>
      <c r="B1168" s="117">
        <v>19</v>
      </c>
      <c r="C1168" s="117">
        <v>3</v>
      </c>
      <c r="D1168" s="95">
        <f t="shared" si="18"/>
        <v>15.8</v>
      </c>
    </row>
    <row r="1169" spans="1:4" ht="13.5">
      <c r="A1169" s="129" t="s">
        <v>1706</v>
      </c>
      <c r="B1169" s="117">
        <v>1853</v>
      </c>
      <c r="C1169" s="117">
        <v>2920</v>
      </c>
      <c r="D1169" s="95">
        <f t="shared" si="18"/>
        <v>157.6</v>
      </c>
    </row>
    <row r="1170" spans="1:4" ht="13.5">
      <c r="A1170" s="129" t="s">
        <v>1707</v>
      </c>
      <c r="B1170" s="95">
        <f>SUM(B1171:B1183)</f>
        <v>0</v>
      </c>
      <c r="C1170" s="95">
        <f>SUM(C1171:C1183)</f>
        <v>0</v>
      </c>
      <c r="D1170" s="95" t="str">
        <f t="shared" si="18"/>
        <v/>
      </c>
    </row>
    <row r="1171" spans="1:4" ht="13.5">
      <c r="A1171" s="129" t="s">
        <v>75</v>
      </c>
      <c r="B1171" s="117"/>
      <c r="C1171" s="117"/>
      <c r="D1171" s="95" t="str">
        <f t="shared" si="18"/>
        <v/>
      </c>
    </row>
    <row r="1172" spans="1:4" ht="13.5">
      <c r="A1172" s="129" t="s">
        <v>76</v>
      </c>
      <c r="B1172" s="117"/>
      <c r="C1172" s="117"/>
      <c r="D1172" s="95" t="str">
        <f t="shared" si="18"/>
        <v/>
      </c>
    </row>
    <row r="1173" spans="1:4" ht="13.5">
      <c r="A1173" s="129" t="s">
        <v>77</v>
      </c>
      <c r="B1173" s="117"/>
      <c r="C1173" s="117"/>
      <c r="D1173" s="95" t="str">
        <f t="shared" si="18"/>
        <v/>
      </c>
    </row>
    <row r="1174" spans="1:4" ht="13.5">
      <c r="A1174" s="129" t="s">
        <v>1708</v>
      </c>
      <c r="B1174" s="117"/>
      <c r="C1174" s="117"/>
      <c r="D1174" s="95" t="str">
        <f t="shared" si="18"/>
        <v/>
      </c>
    </row>
    <row r="1175" spans="1:4" ht="13.5">
      <c r="A1175" s="129" t="s">
        <v>1709</v>
      </c>
      <c r="B1175" s="117"/>
      <c r="C1175" s="117"/>
      <c r="D1175" s="95" t="str">
        <f t="shared" si="18"/>
        <v/>
      </c>
    </row>
    <row r="1176" spans="1:4" ht="13.5">
      <c r="A1176" s="129" t="s">
        <v>1710</v>
      </c>
      <c r="B1176" s="117"/>
      <c r="C1176" s="117"/>
      <c r="D1176" s="95" t="str">
        <f t="shared" si="18"/>
        <v/>
      </c>
    </row>
    <row r="1177" spans="1:4" ht="13.5">
      <c r="A1177" s="129" t="s">
        <v>1711</v>
      </c>
      <c r="B1177" s="117"/>
      <c r="C1177" s="117"/>
      <c r="D1177" s="95" t="str">
        <f t="shared" si="18"/>
        <v/>
      </c>
    </row>
    <row r="1178" spans="1:4" ht="13.5">
      <c r="A1178" s="129" t="s">
        <v>1712</v>
      </c>
      <c r="B1178" s="117"/>
      <c r="C1178" s="117"/>
      <c r="D1178" s="95" t="str">
        <f t="shared" si="18"/>
        <v/>
      </c>
    </row>
    <row r="1179" spans="1:4" ht="13.5">
      <c r="A1179" s="129" t="s">
        <v>1713</v>
      </c>
      <c r="B1179" s="117"/>
      <c r="C1179" s="117"/>
      <c r="D1179" s="95" t="str">
        <f t="shared" si="18"/>
        <v/>
      </c>
    </row>
    <row r="1180" spans="1:4" ht="13.5">
      <c r="A1180" s="129" t="s">
        <v>1714</v>
      </c>
      <c r="B1180" s="117"/>
      <c r="C1180" s="117"/>
      <c r="D1180" s="95" t="str">
        <f t="shared" si="18"/>
        <v/>
      </c>
    </row>
    <row r="1181" spans="1:4" ht="13.5">
      <c r="A1181" s="129" t="s">
        <v>1715</v>
      </c>
      <c r="B1181" s="117"/>
      <c r="C1181" s="117"/>
      <c r="D1181" s="95" t="str">
        <f t="shared" si="18"/>
        <v/>
      </c>
    </row>
    <row r="1182" spans="1:4" ht="13.5">
      <c r="A1182" s="129" t="s">
        <v>84</v>
      </c>
      <c r="B1182" s="117"/>
      <c r="C1182" s="117"/>
      <c r="D1182" s="95" t="str">
        <f t="shared" si="18"/>
        <v/>
      </c>
    </row>
    <row r="1183" spans="1:4" ht="13.5">
      <c r="A1183" s="129" t="s">
        <v>1716</v>
      </c>
      <c r="B1183" s="117"/>
      <c r="C1183" s="117"/>
      <c r="D1183" s="95" t="str">
        <f t="shared" si="18"/>
        <v/>
      </c>
    </row>
    <row r="1184" spans="1:4" ht="13.5">
      <c r="A1184" s="129" t="s">
        <v>1717</v>
      </c>
      <c r="B1184" s="95">
        <f>SUM(B1185:B1188)</f>
        <v>0</v>
      </c>
      <c r="C1184" s="95">
        <f>SUM(C1185:C1188)</f>
        <v>0</v>
      </c>
      <c r="D1184" s="95" t="str">
        <f t="shared" si="18"/>
        <v/>
      </c>
    </row>
    <row r="1185" spans="1:4" ht="13.5">
      <c r="A1185" s="129" t="s">
        <v>1718</v>
      </c>
      <c r="B1185" s="117"/>
      <c r="C1185" s="117"/>
      <c r="D1185" s="95" t="str">
        <f t="shared" si="18"/>
        <v/>
      </c>
    </row>
    <row r="1186" spans="1:4" ht="13.5">
      <c r="A1186" s="129" t="s">
        <v>1719</v>
      </c>
      <c r="B1186" s="117"/>
      <c r="C1186" s="117"/>
      <c r="D1186" s="95" t="str">
        <f t="shared" si="18"/>
        <v/>
      </c>
    </row>
    <row r="1187" spans="1:4" ht="13.5">
      <c r="A1187" s="129" t="s">
        <v>1720</v>
      </c>
      <c r="B1187" s="117"/>
      <c r="C1187" s="117"/>
      <c r="D1187" s="95" t="str">
        <f t="shared" si="18"/>
        <v/>
      </c>
    </row>
    <row r="1188" spans="1:4" ht="13.5">
      <c r="A1188" s="129" t="s">
        <v>1721</v>
      </c>
      <c r="B1188" s="117"/>
      <c r="C1188" s="117"/>
      <c r="D1188" s="95" t="str">
        <f t="shared" si="18"/>
        <v/>
      </c>
    </row>
    <row r="1189" spans="1:4" ht="13.5">
      <c r="A1189" s="129" t="s">
        <v>1722</v>
      </c>
      <c r="B1189" s="95">
        <f>SUM(B1190:B1194)</f>
        <v>116</v>
      </c>
      <c r="C1189" s="95">
        <f>SUM(C1190:C1194)</f>
        <v>132</v>
      </c>
      <c r="D1189" s="95">
        <f t="shared" si="18"/>
        <v>113.8</v>
      </c>
    </row>
    <row r="1190" spans="1:4" ht="13.5">
      <c r="A1190" s="129" t="s">
        <v>1723</v>
      </c>
      <c r="B1190" s="117">
        <v>116</v>
      </c>
      <c r="C1190" s="117">
        <v>132</v>
      </c>
      <c r="D1190" s="95">
        <f t="shared" si="18"/>
        <v>113.8</v>
      </c>
    </row>
    <row r="1191" spans="1:4" ht="13.5">
      <c r="A1191" s="129" t="s">
        <v>1724</v>
      </c>
      <c r="B1191" s="117"/>
      <c r="C1191" s="117"/>
      <c r="D1191" s="95" t="str">
        <f t="shared" si="18"/>
        <v/>
      </c>
    </row>
    <row r="1192" spans="1:4" ht="13.5">
      <c r="A1192" s="129" t="s">
        <v>1725</v>
      </c>
      <c r="B1192" s="117"/>
      <c r="C1192" s="117"/>
      <c r="D1192" s="95" t="str">
        <f t="shared" si="18"/>
        <v/>
      </c>
    </row>
    <row r="1193" spans="1:4" ht="13.5">
      <c r="A1193" s="129" t="s">
        <v>1726</v>
      </c>
      <c r="B1193" s="117"/>
      <c r="C1193" s="117"/>
      <c r="D1193" s="95" t="str">
        <f t="shared" si="18"/>
        <v/>
      </c>
    </row>
    <row r="1194" spans="1:4" ht="13.5">
      <c r="A1194" s="129" t="s">
        <v>1727</v>
      </c>
      <c r="B1194" s="117"/>
      <c r="C1194" s="117"/>
      <c r="D1194" s="95" t="str">
        <f t="shared" si="18"/>
        <v/>
      </c>
    </row>
    <row r="1195" spans="1:4" ht="13.5">
      <c r="A1195" s="129" t="s">
        <v>1728</v>
      </c>
      <c r="B1195" s="95">
        <f>SUM(B1196:B1206)</f>
        <v>0</v>
      </c>
      <c r="C1195" s="95">
        <f>SUM(C1196:C1206)</f>
        <v>0</v>
      </c>
      <c r="D1195" s="95" t="str">
        <f t="shared" si="18"/>
        <v/>
      </c>
    </row>
    <row r="1196" spans="1:4" ht="13.5">
      <c r="A1196" s="129" t="s">
        <v>1729</v>
      </c>
      <c r="B1196" s="117"/>
      <c r="C1196" s="117"/>
      <c r="D1196" s="95" t="str">
        <f t="shared" si="18"/>
        <v/>
      </c>
    </row>
    <row r="1197" spans="1:4" ht="13.5">
      <c r="A1197" s="129" t="s">
        <v>1730</v>
      </c>
      <c r="B1197" s="117"/>
      <c r="C1197" s="117"/>
      <c r="D1197" s="95" t="str">
        <f t="shared" si="18"/>
        <v/>
      </c>
    </row>
    <row r="1198" spans="1:4" ht="13.5">
      <c r="A1198" s="129" t="s">
        <v>1731</v>
      </c>
      <c r="B1198" s="117"/>
      <c r="C1198" s="117"/>
      <c r="D1198" s="95" t="str">
        <f t="shared" si="18"/>
        <v/>
      </c>
    </row>
    <row r="1199" spans="1:4" ht="13.5">
      <c r="A1199" s="129" t="s">
        <v>1732</v>
      </c>
      <c r="B1199" s="117"/>
      <c r="C1199" s="117"/>
      <c r="D1199" s="95" t="str">
        <f t="shared" si="18"/>
        <v/>
      </c>
    </row>
    <row r="1200" spans="1:4" ht="13.5">
      <c r="A1200" s="129" t="s">
        <v>1733</v>
      </c>
      <c r="B1200" s="117"/>
      <c r="C1200" s="117"/>
      <c r="D1200" s="95" t="str">
        <f t="shared" si="18"/>
        <v/>
      </c>
    </row>
    <row r="1201" spans="1:4" ht="13.5">
      <c r="A1201" s="129" t="s">
        <v>1734</v>
      </c>
      <c r="B1201" s="117"/>
      <c r="C1201" s="117"/>
      <c r="D1201" s="95" t="str">
        <f t="shared" si="18"/>
        <v/>
      </c>
    </row>
    <row r="1202" spans="1:4" ht="13.5">
      <c r="A1202" s="129" t="s">
        <v>1735</v>
      </c>
      <c r="B1202" s="117"/>
      <c r="C1202" s="117"/>
      <c r="D1202" s="95" t="str">
        <f t="shared" si="18"/>
        <v/>
      </c>
    </row>
    <row r="1203" spans="1:4" ht="13.5">
      <c r="A1203" s="129" t="s">
        <v>1736</v>
      </c>
      <c r="B1203" s="117"/>
      <c r="C1203" s="117"/>
      <c r="D1203" s="95" t="str">
        <f t="shared" si="18"/>
        <v/>
      </c>
    </row>
    <row r="1204" spans="1:4" ht="13.5">
      <c r="A1204" s="129" t="s">
        <v>1737</v>
      </c>
      <c r="B1204" s="117"/>
      <c r="C1204" s="117"/>
      <c r="D1204" s="95" t="str">
        <f t="shared" si="18"/>
        <v/>
      </c>
    </row>
    <row r="1205" spans="1:4" ht="13.5">
      <c r="A1205" s="129" t="s">
        <v>1738</v>
      </c>
      <c r="B1205" s="117"/>
      <c r="C1205" s="117"/>
      <c r="D1205" s="95" t="str">
        <f t="shared" si="18"/>
        <v/>
      </c>
    </row>
    <row r="1206" spans="1:4" ht="13.5">
      <c r="A1206" s="129" t="s">
        <v>1739</v>
      </c>
      <c r="B1206" s="117"/>
      <c r="C1206" s="117"/>
      <c r="D1206" s="95" t="str">
        <f t="shared" si="18"/>
        <v/>
      </c>
    </row>
    <row r="1207" spans="1:4" ht="13.5">
      <c r="A1207" s="129" t="s">
        <v>1740</v>
      </c>
      <c r="B1207" s="127">
        <f>SUM(B1208,B1220,B1226,B1232,B1240,B1253,B1257,B1263)</f>
        <v>671</v>
      </c>
      <c r="C1207" s="127">
        <f>SUM(C1208,C1220,C1226,C1232,C1240,C1253,C1257,C1263)</f>
        <v>1117</v>
      </c>
      <c r="D1207" s="95">
        <f t="shared" si="18"/>
        <v>166.5</v>
      </c>
    </row>
    <row r="1208" spans="1:4" ht="13.5">
      <c r="A1208" s="129" t="s">
        <v>1741</v>
      </c>
      <c r="B1208" s="95">
        <f>SUM(B1209:B1219)</f>
        <v>342</v>
      </c>
      <c r="C1208" s="95">
        <f>SUM(C1209:C1219)</f>
        <v>329</v>
      </c>
      <c r="D1208" s="95">
        <f t="shared" si="18"/>
        <v>96.2</v>
      </c>
    </row>
    <row r="1209" spans="1:4" ht="13.5">
      <c r="A1209" s="129" t="s">
        <v>75</v>
      </c>
      <c r="B1209" s="117">
        <v>342</v>
      </c>
      <c r="C1209" s="117">
        <v>329</v>
      </c>
      <c r="D1209" s="95">
        <f t="shared" si="18"/>
        <v>96.2</v>
      </c>
    </row>
    <row r="1210" spans="1:4" ht="13.5">
      <c r="A1210" s="129" t="s">
        <v>76</v>
      </c>
      <c r="B1210" s="117"/>
      <c r="C1210" s="117"/>
      <c r="D1210" s="95" t="str">
        <f t="shared" si="18"/>
        <v/>
      </c>
    </row>
    <row r="1211" spans="1:4" ht="13.5">
      <c r="A1211" s="129" t="s">
        <v>77</v>
      </c>
      <c r="B1211" s="117"/>
      <c r="C1211" s="117"/>
      <c r="D1211" s="95" t="str">
        <f t="shared" si="18"/>
        <v/>
      </c>
    </row>
    <row r="1212" spans="1:4" ht="13.5">
      <c r="A1212" s="129" t="s">
        <v>1742</v>
      </c>
      <c r="B1212" s="117"/>
      <c r="C1212" s="117"/>
      <c r="D1212" s="95" t="str">
        <f t="shared" si="18"/>
        <v/>
      </c>
    </row>
    <row r="1213" spans="1:4" ht="13.5">
      <c r="A1213" s="129" t="s">
        <v>1743</v>
      </c>
      <c r="B1213" s="117"/>
      <c r="C1213" s="117"/>
      <c r="D1213" s="95" t="str">
        <f t="shared" si="18"/>
        <v/>
      </c>
    </row>
    <row r="1214" spans="1:4" ht="13.5">
      <c r="A1214" s="129" t="s">
        <v>1744</v>
      </c>
      <c r="B1214" s="117"/>
      <c r="C1214" s="117"/>
      <c r="D1214" s="95" t="str">
        <f t="shared" si="18"/>
        <v/>
      </c>
    </row>
    <row r="1215" spans="1:4" ht="13.5">
      <c r="A1215" s="129" t="s">
        <v>1745</v>
      </c>
      <c r="B1215" s="117"/>
      <c r="C1215" s="117"/>
      <c r="D1215" s="95" t="str">
        <f t="shared" si="18"/>
        <v/>
      </c>
    </row>
    <row r="1216" spans="1:4" ht="13.5">
      <c r="A1216" s="129" t="s">
        <v>1746</v>
      </c>
      <c r="B1216" s="117"/>
      <c r="C1216" s="117"/>
      <c r="D1216" s="95" t="str">
        <f t="shared" si="18"/>
        <v/>
      </c>
    </row>
    <row r="1217" spans="1:4" ht="13.5">
      <c r="A1217" s="129" t="s">
        <v>1747</v>
      </c>
      <c r="B1217" s="117"/>
      <c r="C1217" s="117"/>
      <c r="D1217" s="95" t="str">
        <f t="shared" si="18"/>
        <v/>
      </c>
    </row>
    <row r="1218" spans="1:4" ht="13.5">
      <c r="A1218" s="129" t="s">
        <v>84</v>
      </c>
      <c r="B1218" s="117"/>
      <c r="C1218" s="117"/>
      <c r="D1218" s="95" t="str">
        <f t="shared" si="18"/>
        <v/>
      </c>
    </row>
    <row r="1219" spans="1:4" ht="13.5">
      <c r="A1219" s="129" t="s">
        <v>1748</v>
      </c>
      <c r="B1219" s="117"/>
      <c r="C1219" s="117"/>
      <c r="D1219" s="95" t="str">
        <f t="shared" si="18"/>
        <v/>
      </c>
    </row>
    <row r="1220" spans="1:4" ht="13.5">
      <c r="A1220" s="129" t="s">
        <v>1749</v>
      </c>
      <c r="B1220" s="95">
        <f>SUM(B1221:B1225)</f>
        <v>283</v>
      </c>
      <c r="C1220" s="95">
        <f>SUM(C1221:C1225)</f>
        <v>788</v>
      </c>
      <c r="D1220" s="95">
        <f t="shared" si="18"/>
        <v>278.39999999999998</v>
      </c>
    </row>
    <row r="1221" spans="1:4" ht="13.5">
      <c r="A1221" s="129" t="s">
        <v>75</v>
      </c>
      <c r="B1221" s="117">
        <v>283</v>
      </c>
      <c r="C1221" s="117">
        <v>354</v>
      </c>
      <c r="D1221" s="95">
        <f t="shared" ref="D1221:D1278" si="19">IF(B1221=0,"",ROUND(C1221/B1221*100,1))</f>
        <v>125.1</v>
      </c>
    </row>
    <row r="1222" spans="1:4" ht="13.5">
      <c r="A1222" s="129" t="s">
        <v>1352</v>
      </c>
      <c r="B1222" s="117"/>
      <c r="C1222" s="117"/>
      <c r="D1222" s="95" t="str">
        <f t="shared" si="19"/>
        <v/>
      </c>
    </row>
    <row r="1223" spans="1:4" ht="13.5">
      <c r="A1223" s="129" t="s">
        <v>77</v>
      </c>
      <c r="B1223" s="117"/>
      <c r="C1223" s="117"/>
      <c r="D1223" s="95" t="str">
        <f t="shared" si="19"/>
        <v/>
      </c>
    </row>
    <row r="1224" spans="1:4" ht="13.5">
      <c r="A1224" s="129" t="s">
        <v>1750</v>
      </c>
      <c r="B1224" s="117"/>
      <c r="C1224" s="117">
        <v>192</v>
      </c>
      <c r="D1224" s="95" t="str">
        <f t="shared" si="19"/>
        <v/>
      </c>
    </row>
    <row r="1225" spans="1:4" ht="13.5">
      <c r="A1225" s="129" t="s">
        <v>1751</v>
      </c>
      <c r="B1225" s="117"/>
      <c r="C1225" s="117">
        <v>242</v>
      </c>
      <c r="D1225" s="95" t="str">
        <f t="shared" si="19"/>
        <v/>
      </c>
    </row>
    <row r="1226" spans="1:4" ht="13.5">
      <c r="A1226" s="129" t="s">
        <v>1752</v>
      </c>
      <c r="B1226" s="95">
        <f>SUM(B1227:B1231)</f>
        <v>0</v>
      </c>
      <c r="C1226" s="95">
        <f>SUM(C1227:C1231)</f>
        <v>0</v>
      </c>
      <c r="D1226" s="95" t="str">
        <f t="shared" si="19"/>
        <v/>
      </c>
    </row>
    <row r="1227" spans="1:4" ht="13.5">
      <c r="A1227" s="129" t="s">
        <v>75</v>
      </c>
      <c r="B1227" s="117"/>
      <c r="C1227" s="117"/>
      <c r="D1227" s="95" t="str">
        <f t="shared" si="19"/>
        <v/>
      </c>
    </row>
    <row r="1228" spans="1:4" ht="13.5">
      <c r="A1228" s="129" t="s">
        <v>76</v>
      </c>
      <c r="B1228" s="117"/>
      <c r="C1228" s="117"/>
      <c r="D1228" s="95" t="str">
        <f t="shared" si="19"/>
        <v/>
      </c>
    </row>
    <row r="1229" spans="1:4" ht="13.5">
      <c r="A1229" s="129" t="s">
        <v>77</v>
      </c>
      <c r="B1229" s="117"/>
      <c r="C1229" s="117"/>
      <c r="D1229" s="95" t="str">
        <f t="shared" si="19"/>
        <v/>
      </c>
    </row>
    <row r="1230" spans="1:4" ht="13.5">
      <c r="A1230" s="129" t="s">
        <v>1753</v>
      </c>
      <c r="B1230" s="117"/>
      <c r="C1230" s="117"/>
      <c r="D1230" s="95" t="str">
        <f t="shared" si="19"/>
        <v/>
      </c>
    </row>
    <row r="1231" spans="1:4" ht="13.5">
      <c r="A1231" s="129" t="s">
        <v>1754</v>
      </c>
      <c r="B1231" s="117"/>
      <c r="C1231" s="117"/>
      <c r="D1231" s="95" t="str">
        <f t="shared" si="19"/>
        <v/>
      </c>
    </row>
    <row r="1232" spans="1:4" ht="13.5">
      <c r="A1232" s="129" t="s">
        <v>1755</v>
      </c>
      <c r="B1232" s="95">
        <f>SUM(B1233:B1239)</f>
        <v>0</v>
      </c>
      <c r="C1232" s="95">
        <f>SUM(C1233:C1239)</f>
        <v>0</v>
      </c>
      <c r="D1232" s="95" t="str">
        <f t="shared" si="19"/>
        <v/>
      </c>
    </row>
    <row r="1233" spans="1:4" ht="13.5">
      <c r="A1233" s="129" t="s">
        <v>75</v>
      </c>
      <c r="B1233" s="117"/>
      <c r="C1233" s="117"/>
      <c r="D1233" s="95" t="str">
        <f t="shared" si="19"/>
        <v/>
      </c>
    </row>
    <row r="1234" spans="1:4" ht="13.5">
      <c r="A1234" s="129" t="s">
        <v>76</v>
      </c>
      <c r="B1234" s="117"/>
      <c r="C1234" s="117"/>
      <c r="D1234" s="95" t="str">
        <f t="shared" si="19"/>
        <v/>
      </c>
    </row>
    <row r="1235" spans="1:4" ht="13.5">
      <c r="A1235" s="129" t="s">
        <v>77</v>
      </c>
      <c r="B1235" s="117"/>
      <c r="C1235" s="117"/>
      <c r="D1235" s="95" t="str">
        <f t="shared" si="19"/>
        <v/>
      </c>
    </row>
    <row r="1236" spans="1:4" ht="13.5">
      <c r="A1236" s="129" t="s">
        <v>1756</v>
      </c>
      <c r="B1236" s="117"/>
      <c r="C1236" s="117"/>
      <c r="D1236" s="95" t="str">
        <f t="shared" si="19"/>
        <v/>
      </c>
    </row>
    <row r="1237" spans="1:4" ht="13.5">
      <c r="A1237" s="129" t="s">
        <v>1757</v>
      </c>
      <c r="B1237" s="117"/>
      <c r="C1237" s="117"/>
      <c r="D1237" s="95" t="str">
        <f t="shared" si="19"/>
        <v/>
      </c>
    </row>
    <row r="1238" spans="1:4" ht="13.5">
      <c r="A1238" s="129" t="s">
        <v>84</v>
      </c>
      <c r="B1238" s="117"/>
      <c r="C1238" s="117"/>
      <c r="D1238" s="95" t="str">
        <f t="shared" si="19"/>
        <v/>
      </c>
    </row>
    <row r="1239" spans="1:4" ht="13.5">
      <c r="A1239" s="129" t="s">
        <v>1758</v>
      </c>
      <c r="B1239" s="117"/>
      <c r="C1239" s="117"/>
      <c r="D1239" s="95" t="str">
        <f t="shared" si="19"/>
        <v/>
      </c>
    </row>
    <row r="1240" spans="1:4" ht="13.5">
      <c r="A1240" s="129" t="s">
        <v>1759</v>
      </c>
      <c r="B1240" s="95">
        <f>SUM(B1241:B1252)</f>
        <v>41</v>
      </c>
      <c r="C1240" s="95">
        <f>SUM(C1241:C1252)</f>
        <v>0</v>
      </c>
      <c r="D1240" s="95">
        <f t="shared" si="19"/>
        <v>0</v>
      </c>
    </row>
    <row r="1241" spans="1:4" ht="13.5">
      <c r="A1241" s="129" t="s">
        <v>75</v>
      </c>
      <c r="B1241" s="117">
        <v>41</v>
      </c>
      <c r="C1241" s="117"/>
      <c r="D1241" s="95">
        <f t="shared" si="19"/>
        <v>0</v>
      </c>
    </row>
    <row r="1242" spans="1:4" ht="13.5">
      <c r="A1242" s="129" t="s">
        <v>76</v>
      </c>
      <c r="B1242" s="117"/>
      <c r="C1242" s="117"/>
      <c r="D1242" s="95" t="str">
        <f t="shared" si="19"/>
        <v/>
      </c>
    </row>
    <row r="1243" spans="1:4" ht="13.5">
      <c r="A1243" s="129" t="s">
        <v>77</v>
      </c>
      <c r="B1243" s="117"/>
      <c r="C1243" s="117"/>
      <c r="D1243" s="95" t="str">
        <f t="shared" si="19"/>
        <v/>
      </c>
    </row>
    <row r="1244" spans="1:4" ht="13.5">
      <c r="A1244" s="129" t="s">
        <v>1760</v>
      </c>
      <c r="B1244" s="117"/>
      <c r="C1244" s="117"/>
      <c r="D1244" s="95" t="str">
        <f t="shared" si="19"/>
        <v/>
      </c>
    </row>
    <row r="1245" spans="1:4" ht="13.5">
      <c r="A1245" s="129" t="s">
        <v>1761</v>
      </c>
      <c r="B1245" s="117"/>
      <c r="C1245" s="117"/>
      <c r="D1245" s="95" t="str">
        <f t="shared" si="19"/>
        <v/>
      </c>
    </row>
    <row r="1246" spans="1:4" ht="13.5">
      <c r="A1246" s="129" t="s">
        <v>1762</v>
      </c>
      <c r="B1246" s="117"/>
      <c r="C1246" s="117"/>
      <c r="D1246" s="95" t="str">
        <f t="shared" si="19"/>
        <v/>
      </c>
    </row>
    <row r="1247" spans="1:4" ht="13.5">
      <c r="A1247" s="129" t="s">
        <v>1763</v>
      </c>
      <c r="B1247" s="117"/>
      <c r="C1247" s="117"/>
      <c r="D1247" s="95" t="str">
        <f t="shared" si="19"/>
        <v/>
      </c>
    </row>
    <row r="1248" spans="1:4" ht="13.5">
      <c r="A1248" s="129" t="s">
        <v>1764</v>
      </c>
      <c r="B1248" s="117"/>
      <c r="C1248" s="117"/>
      <c r="D1248" s="95" t="str">
        <f t="shared" si="19"/>
        <v/>
      </c>
    </row>
    <row r="1249" spans="1:4" ht="13.5">
      <c r="A1249" s="129" t="s">
        <v>1765</v>
      </c>
      <c r="B1249" s="117"/>
      <c r="C1249" s="117"/>
      <c r="D1249" s="95" t="str">
        <f t="shared" si="19"/>
        <v/>
      </c>
    </row>
    <row r="1250" spans="1:4" ht="13.5">
      <c r="A1250" s="129" t="s">
        <v>1766</v>
      </c>
      <c r="B1250" s="117"/>
      <c r="C1250" s="117"/>
      <c r="D1250" s="95" t="str">
        <f t="shared" si="19"/>
        <v/>
      </c>
    </row>
    <row r="1251" spans="1:4" ht="13.5">
      <c r="A1251" s="129" t="s">
        <v>1767</v>
      </c>
      <c r="B1251" s="117"/>
      <c r="C1251" s="117"/>
      <c r="D1251" s="95" t="str">
        <f t="shared" si="19"/>
        <v/>
      </c>
    </row>
    <row r="1252" spans="1:4" ht="13.5">
      <c r="A1252" s="129" t="s">
        <v>1768</v>
      </c>
      <c r="B1252" s="117"/>
      <c r="C1252" s="117"/>
      <c r="D1252" s="95" t="str">
        <f t="shared" si="19"/>
        <v/>
      </c>
    </row>
    <row r="1253" spans="1:4" ht="13.5">
      <c r="A1253" s="129" t="s">
        <v>1769</v>
      </c>
      <c r="B1253" s="95">
        <f>SUM(B1254:B1256)</f>
        <v>0</v>
      </c>
      <c r="C1253" s="95">
        <f>SUM(C1254:C1256)</f>
        <v>0</v>
      </c>
      <c r="D1253" s="95" t="str">
        <f t="shared" si="19"/>
        <v/>
      </c>
    </row>
    <row r="1254" spans="1:4" ht="13.5">
      <c r="A1254" s="129" t="s">
        <v>1770</v>
      </c>
      <c r="B1254" s="117"/>
      <c r="C1254" s="117"/>
      <c r="D1254" s="95" t="str">
        <f t="shared" si="19"/>
        <v/>
      </c>
    </row>
    <row r="1255" spans="1:4" ht="13.5">
      <c r="A1255" s="129" t="s">
        <v>1771</v>
      </c>
      <c r="B1255" s="117"/>
      <c r="C1255" s="117"/>
      <c r="D1255" s="95" t="str">
        <f t="shared" si="19"/>
        <v/>
      </c>
    </row>
    <row r="1256" spans="1:4" ht="13.5">
      <c r="A1256" s="129" t="s">
        <v>1772</v>
      </c>
      <c r="B1256" s="117"/>
      <c r="C1256" s="117"/>
      <c r="D1256" s="95" t="str">
        <f t="shared" si="19"/>
        <v/>
      </c>
    </row>
    <row r="1257" spans="1:4" ht="13.5">
      <c r="A1257" s="129" t="s">
        <v>1773</v>
      </c>
      <c r="B1257" s="95">
        <f>SUM(B1258:B1262)</f>
        <v>5</v>
      </c>
      <c r="C1257" s="95">
        <f>SUM(C1258:C1262)</f>
        <v>0</v>
      </c>
      <c r="D1257" s="95">
        <f t="shared" si="19"/>
        <v>0</v>
      </c>
    </row>
    <row r="1258" spans="1:4" ht="13.5">
      <c r="A1258" s="129" t="s">
        <v>1774</v>
      </c>
      <c r="B1258" s="117">
        <v>5</v>
      </c>
      <c r="C1258" s="117"/>
      <c r="D1258" s="95">
        <f t="shared" si="19"/>
        <v>0</v>
      </c>
    </row>
    <row r="1259" spans="1:4" ht="13.5">
      <c r="A1259" s="129" t="s">
        <v>1775</v>
      </c>
      <c r="B1259" s="117"/>
      <c r="C1259" s="117"/>
      <c r="D1259" s="95" t="str">
        <f t="shared" si="19"/>
        <v/>
      </c>
    </row>
    <row r="1260" spans="1:4" ht="13.5">
      <c r="A1260" s="129" t="s">
        <v>1776</v>
      </c>
      <c r="B1260" s="117"/>
      <c r="C1260" s="117"/>
      <c r="D1260" s="95" t="str">
        <f t="shared" si="19"/>
        <v/>
      </c>
    </row>
    <row r="1261" spans="1:4" ht="13.5">
      <c r="A1261" s="129" t="s">
        <v>1777</v>
      </c>
      <c r="B1261" s="117"/>
      <c r="C1261" s="117"/>
      <c r="D1261" s="95" t="str">
        <f t="shared" si="19"/>
        <v/>
      </c>
    </row>
    <row r="1262" spans="1:4" ht="13.5">
      <c r="A1262" s="129" t="s">
        <v>1778</v>
      </c>
      <c r="B1262" s="117"/>
      <c r="C1262" s="117"/>
      <c r="D1262" s="95" t="str">
        <f t="shared" si="19"/>
        <v/>
      </c>
    </row>
    <row r="1263" spans="1:4" ht="13.5">
      <c r="A1263" s="129" t="s">
        <v>1779</v>
      </c>
      <c r="B1263" s="96"/>
      <c r="C1263" s="96"/>
      <c r="D1263" s="95" t="str">
        <f t="shared" si="19"/>
        <v/>
      </c>
    </row>
    <row r="1264" spans="1:4" ht="13.5">
      <c r="A1264" s="129" t="s">
        <v>1780</v>
      </c>
      <c r="B1264" s="96"/>
      <c r="C1264" s="96">
        <v>2750</v>
      </c>
      <c r="D1264" s="95" t="str">
        <f t="shared" si="19"/>
        <v/>
      </c>
    </row>
    <row r="1265" spans="1:4" ht="13.5">
      <c r="A1265" s="129" t="s">
        <v>1781</v>
      </c>
      <c r="B1265" s="127">
        <f>B1266</f>
        <v>1893</v>
      </c>
      <c r="C1265" s="127">
        <f>C1266</f>
        <v>1992</v>
      </c>
      <c r="D1265" s="95">
        <f t="shared" si="19"/>
        <v>105.2</v>
      </c>
    </row>
    <row r="1266" spans="1:4" ht="13.5">
      <c r="A1266" s="129" t="s">
        <v>1782</v>
      </c>
      <c r="B1266" s="95">
        <f>SUM(B1267:B1270)</f>
        <v>1893</v>
      </c>
      <c r="C1266" s="95">
        <f>SUM(C1267:C1270)</f>
        <v>1992</v>
      </c>
      <c r="D1266" s="95">
        <f t="shared" si="19"/>
        <v>105.2</v>
      </c>
    </row>
    <row r="1267" spans="1:4" ht="13.5">
      <c r="A1267" s="129" t="s">
        <v>1783</v>
      </c>
      <c r="B1267" s="117">
        <v>1758</v>
      </c>
      <c r="C1267" s="117">
        <v>1992</v>
      </c>
      <c r="D1267" s="95">
        <f t="shared" si="19"/>
        <v>113.3</v>
      </c>
    </row>
    <row r="1268" spans="1:4" ht="13.5">
      <c r="A1268" s="129" t="s">
        <v>1784</v>
      </c>
      <c r="B1268" s="117"/>
      <c r="C1268" s="117"/>
      <c r="D1268" s="95" t="str">
        <f t="shared" si="19"/>
        <v/>
      </c>
    </row>
    <row r="1269" spans="1:4" ht="13.5">
      <c r="A1269" s="129" t="s">
        <v>1785</v>
      </c>
      <c r="B1269" s="117">
        <v>132</v>
      </c>
      <c r="C1269" s="117"/>
      <c r="D1269" s="95">
        <f t="shared" si="19"/>
        <v>0</v>
      </c>
    </row>
    <row r="1270" spans="1:4" ht="13.5">
      <c r="A1270" s="129" t="s">
        <v>1786</v>
      </c>
      <c r="B1270" s="117">
        <v>3</v>
      </c>
      <c r="C1270" s="117"/>
      <c r="D1270" s="95">
        <f t="shared" si="19"/>
        <v>0</v>
      </c>
    </row>
    <row r="1271" spans="1:4" ht="13.5">
      <c r="A1271" s="114" t="s">
        <v>1787</v>
      </c>
      <c r="B1271" s="127">
        <f>B1272</f>
        <v>0</v>
      </c>
      <c r="C1271" s="127">
        <f>C1272</f>
        <v>0</v>
      </c>
      <c r="D1271" s="95" t="str">
        <f t="shared" si="19"/>
        <v/>
      </c>
    </row>
    <row r="1272" spans="1:4" ht="13.5">
      <c r="A1272" s="114" t="s">
        <v>1788</v>
      </c>
      <c r="B1272" s="117"/>
      <c r="C1272" s="117"/>
      <c r="D1272" s="95" t="str">
        <f t="shared" si="19"/>
        <v/>
      </c>
    </row>
    <row r="1273" spans="1:4" ht="13.5">
      <c r="A1273" s="114" t="s">
        <v>1789</v>
      </c>
      <c r="B1273" s="127">
        <f>SUM(B1274:B1275)</f>
        <v>2692</v>
      </c>
      <c r="C1273" s="127">
        <f>SUM(C1274:C1275)</f>
        <v>4133</v>
      </c>
      <c r="D1273" s="95">
        <f t="shared" si="19"/>
        <v>153.5</v>
      </c>
    </row>
    <row r="1274" spans="1:4" ht="13.5">
      <c r="A1274" s="114" t="s">
        <v>1790</v>
      </c>
      <c r="B1274" s="117"/>
      <c r="C1274" s="117"/>
      <c r="D1274" s="95" t="str">
        <f t="shared" si="19"/>
        <v/>
      </c>
    </row>
    <row r="1275" spans="1:4" ht="13.5">
      <c r="A1275" s="114" t="s">
        <v>1049</v>
      </c>
      <c r="B1275" s="117">
        <v>2692</v>
      </c>
      <c r="C1275" s="117">
        <v>4133</v>
      </c>
      <c r="D1275" s="95">
        <f t="shared" si="19"/>
        <v>153.5</v>
      </c>
    </row>
    <row r="1276" spans="1:4" ht="13.5">
      <c r="A1276" s="114"/>
      <c r="B1276" s="117"/>
      <c r="C1276" s="117"/>
      <c r="D1276" s="117"/>
    </row>
    <row r="1277" spans="1:4" ht="13.5">
      <c r="A1277" s="114"/>
      <c r="B1277" s="117"/>
      <c r="C1277" s="117"/>
      <c r="D1277" s="117"/>
    </row>
    <row r="1278" spans="1:4" ht="13.5">
      <c r="A1278" s="132" t="s">
        <v>1058</v>
      </c>
      <c r="B1278" s="115">
        <f>SUM(B1273,B1271,B1265,B1264,B1207,B1154,B1134,B1090,B1080,B1065,B1045,B979,B915,B804,B785,B712,B640,B520,B463,B409,B356,B265,B253,B250,B5)</f>
        <v>276197</v>
      </c>
      <c r="C1278" s="115">
        <f>SUM(C1273,C1271,C1265,C1264,C1207,C1154,C1134,C1090,C1080,C1065,C1045,C979,C915,C804,C785,C712,C640,C520,C463,C409,C356,C265,C253,C250,C5)</f>
        <v>223085</v>
      </c>
      <c r="D1278" s="95">
        <f t="shared" si="19"/>
        <v>80.8</v>
      </c>
    </row>
    <row r="1280" spans="1:4" ht="13.5">
      <c r="A1280" s="100" t="s">
        <v>1059</v>
      </c>
      <c r="B1280" s="101">
        <f>SUM(B1281,B1287:B1293)</f>
        <v>31234</v>
      </c>
      <c r="C1280" s="101">
        <f>SUM(C1281,C1287:C1293)</f>
        <v>12311</v>
      </c>
      <c r="D1280" s="17">
        <f t="shared" ref="D1280:D1296" si="20">IF(B1280=0,"",ROUND(C1280/B1280*100,1))</f>
        <v>39.4</v>
      </c>
    </row>
    <row r="1281" spans="1:4" ht="13.5">
      <c r="A1281" s="102" t="s">
        <v>1791</v>
      </c>
      <c r="B1281" s="101">
        <f>SUM(B1282:B1283)</f>
        <v>10129</v>
      </c>
      <c r="C1281" s="101">
        <f>SUM(C1282:C1283)</f>
        <v>12000</v>
      </c>
      <c r="D1281" s="17">
        <f t="shared" si="20"/>
        <v>118.5</v>
      </c>
    </row>
    <row r="1282" spans="1:4" ht="13.5">
      <c r="A1282" s="102" t="s">
        <v>1061</v>
      </c>
      <c r="B1282" s="103">
        <v>1202</v>
      </c>
      <c r="C1282" s="110">
        <v>1202</v>
      </c>
      <c r="D1282" s="17">
        <f t="shared" si="20"/>
        <v>100</v>
      </c>
    </row>
    <row r="1283" spans="1:4" ht="13.5">
      <c r="A1283" s="102" t="s">
        <v>1062</v>
      </c>
      <c r="B1283" s="103">
        <v>8927</v>
      </c>
      <c r="C1283" s="110">
        <v>10798</v>
      </c>
      <c r="D1283" s="17">
        <f t="shared" si="20"/>
        <v>121</v>
      </c>
    </row>
    <row r="1284" spans="1:4" ht="13.5">
      <c r="A1284" s="102"/>
      <c r="B1284" s="133"/>
      <c r="C1284" s="134"/>
      <c r="D1284" s="17" t="str">
        <f t="shared" si="20"/>
        <v/>
      </c>
    </row>
    <row r="1285" spans="1:4" ht="13.5">
      <c r="A1285" s="102" t="s">
        <v>1253</v>
      </c>
      <c r="B1285" s="133"/>
      <c r="C1285" s="134"/>
      <c r="D1285" s="17" t="str">
        <f t="shared" si="20"/>
        <v/>
      </c>
    </row>
    <row r="1286" spans="1:4" ht="13.5">
      <c r="A1286" s="76" t="s">
        <v>1253</v>
      </c>
      <c r="B1286" s="134"/>
      <c r="C1286" s="134"/>
      <c r="D1286" s="17" t="str">
        <f t="shared" si="20"/>
        <v/>
      </c>
    </row>
    <row r="1287" spans="1:4" ht="13.5">
      <c r="A1287" s="135" t="s">
        <v>1063</v>
      </c>
      <c r="B1287" s="103">
        <v>3400</v>
      </c>
      <c r="C1287" s="110"/>
      <c r="D1287" s="17">
        <f t="shared" si="20"/>
        <v>0</v>
      </c>
    </row>
    <row r="1288" spans="1:4" ht="13.5">
      <c r="A1288" s="102" t="s">
        <v>1064</v>
      </c>
      <c r="B1288" s="103">
        <v>2557</v>
      </c>
      <c r="C1288" s="110"/>
      <c r="D1288" s="17">
        <f t="shared" si="20"/>
        <v>0</v>
      </c>
    </row>
    <row r="1289" spans="1:4" ht="13.5">
      <c r="A1289" s="112" t="s">
        <v>1792</v>
      </c>
      <c r="B1289" s="103">
        <v>4438</v>
      </c>
      <c r="C1289" s="110">
        <v>311</v>
      </c>
      <c r="D1289" s="17">
        <f t="shared" si="20"/>
        <v>7</v>
      </c>
    </row>
    <row r="1290" spans="1:4" ht="13.5">
      <c r="A1290" s="112" t="s">
        <v>1793</v>
      </c>
      <c r="B1290" s="110"/>
      <c r="C1290" s="110"/>
      <c r="D1290" s="17" t="str">
        <f t="shared" si="20"/>
        <v/>
      </c>
    </row>
    <row r="1291" spans="1:4" ht="13.5">
      <c r="A1291" s="74" t="s">
        <v>550</v>
      </c>
      <c r="B1291" s="110"/>
      <c r="C1291" s="110"/>
      <c r="D1291" s="17" t="str">
        <f t="shared" si="20"/>
        <v/>
      </c>
    </row>
    <row r="1292" spans="1:4" ht="13.5">
      <c r="A1292" s="136" t="s">
        <v>1794</v>
      </c>
      <c r="B1292" s="110">
        <v>10710</v>
      </c>
      <c r="C1292" s="110"/>
      <c r="D1292" s="17">
        <f t="shared" si="20"/>
        <v>0</v>
      </c>
    </row>
    <row r="1293" spans="1:4" ht="13.5">
      <c r="A1293" s="136" t="s">
        <v>1795</v>
      </c>
      <c r="B1293" s="110"/>
      <c r="C1293" s="110"/>
      <c r="D1293" s="17" t="str">
        <f t="shared" si="20"/>
        <v/>
      </c>
    </row>
    <row r="1294" spans="1:4" ht="13.5">
      <c r="A1294" s="74"/>
      <c r="B1294" s="134"/>
      <c r="C1294" s="134"/>
      <c r="D1294" s="17" t="str">
        <f t="shared" si="20"/>
        <v/>
      </c>
    </row>
    <row r="1295" spans="1:4" ht="13.5">
      <c r="A1295" s="74"/>
      <c r="B1295" s="134"/>
      <c r="C1295" s="134"/>
      <c r="D1295" s="17" t="str">
        <f t="shared" si="20"/>
        <v/>
      </c>
    </row>
    <row r="1296" spans="1:4" ht="13.5">
      <c r="A1296" s="113" t="s">
        <v>551</v>
      </c>
      <c r="B1296" s="101">
        <f>SUM(B1278:B1280)</f>
        <v>307431</v>
      </c>
      <c r="C1296" s="101">
        <f>SUM(C1278:C1280)</f>
        <v>235396</v>
      </c>
      <c r="D1296" s="17">
        <f t="shared" si="20"/>
        <v>76.599999999999994</v>
      </c>
    </row>
  </sheetData>
  <protectedRanges>
    <protectedRange sqref="B232 B226" name="区域6_1"/>
    <protectedRange sqref="B1214:B1217 B467:B481 B502:B509 B523:B535 B578:B583 B640:B643 B7:B17 B227:B231 B233:B248 B269:B270 B511:B516 B630:B637 B697:B704 B706 B1238:B1248 B1250:B1254 B1256:B1260 B1262:B1268 B1219:B1223 B1225:B1235 B19:B26 B28:B37 B39:B49 B51:B60 B62:B71 B73:B83 B85:B92 B94:B106 B108:B116 B118:B125 B127:B136 B138:B150 B152:B157 B159:B165 B167:B171 B173:B178 B180:B185 B187:B192 B194:B199 B201:B205 B207:B213 B215:B219 B221:B225 B250:B251 B253:B254 B257:B266 B272:B279 B281:B286 B288:B294 B296:B303 B305:B319 B321:B328 B330:B338 B340:B346 B348:B352 B354 B357:B360 B362:B369 B371:B376 B378:B382 B384:B386 B388:B390 B392:B394 B396:B400 B402:B408 B411:B414 B416:B423 B425:B429 B431:B435 B437:B440 B442:B445 B447:B452 B454:B456 B458:B459 B461:B464 B483:B489 B491:B500 B518:B520 B537:B543 B545 B547:B554 B556:B558 B560:B568 B570:B576 B585:B590 B592:B599 B601:B604 B606:B607 B609:B610 B612:B613 B615:B616 B618:B619 B621:B623 B625:B628 B645:B656 B658:B660 B662:B672 B674:B675 B677:B679 B681:B684 B686:B688 B690:B692 B694:B695 B708 B711:B718 B720:B722 B724:B730 B732:B736 B738:B743 B745:B749 B751:B752 B754:B757 B759:B765 B767:B781 B784:B794 B796:B800 B803:B826 B828:B851 B853:B877 B879:B888 B890:B899 B901:B905 B907:B912 B914:B919 B921:B922 B924:B925 B928:B949 B951:B959 B961:B969 B971:B974 B976:B981 B983:B986 B988:B989 B992:B1000 B1002:B1016 B1018:B1021 B1023:B1035 B1037:B1042 B1044:B1049 B1051:B1055 B1058:B1066 B1068:B1072 B1074:B1075 B1078:B1083 B1085:B1090 B1092:B1100 B1103:B1120 B1122:B1139 B1141:B1148 B1150:B1164 B1167:B1174 B1176:B1178 B1180:B1182 B1185:B1198 B1200:B1212 B1270:B1278" name="区域1_1"/>
    <protectedRange sqref="B1236:C1237 B1249:C1249 B1255:C1255 B1261:C1261 B1269:C1269" name="区域19_1"/>
    <protectedRange sqref="B696:C696 B705:C705 B707:C707" name="区域15_1"/>
    <protectedRange sqref="B629:C629" name="区域14_1"/>
    <protectedRange sqref="B510:C510" name="区域13_1"/>
    <protectedRange sqref="B510:C510" name="区域11_1"/>
    <protectedRange sqref="B353:C353" name="区域9_1"/>
    <protectedRange sqref="C226 C232" name="区域6_1_1"/>
    <protectedRange sqref="C7:C11 C13:C17 C19:C26 C28:C37 C39:C49 C51:C60 C62:C71 C73:C83 C85:C92 C94:C106 C108:C116 C118:C125 C127:C136 C138:C150 C152:C157 C159:C165 C167:C171 C173:C178 C180:C185 C187:C192 C194:C199 C201:C205 C207:C213 C215:C219 C221:C225 C227:C231 C233:C248 C250:C251 C253:C254 C257:C266 C269:C270 C272:C279 C281:C286 C288:C294 C296:C303 C305:C319 C321:C328 C330:C338 C340:C346 C348:C352 C354 C357:C360 C362:C369 C371:C376 C378:C382 C384:C386 C388:C390 C392:C394 C396:C400 C402:C408 C411:C414 C416:C423 C425:C429 C431:C435 C437:C440 C442:C445 C447:C452 C454:C456 C458:C459 C461:C464 C467:C481 C483:C489 C491:C500 C502:C509 C511:C516 C518:C520 C523:C535 C537:C543 C545 C547:C554 C556:C558 C560:C568 C570:C576 C578:C583 C585:C590 C592:C599 C601:C604 C606:C607 C609:C610 C612:C613 C615:C616 C618:C619 C621:C623 C625:C628 C630:C637 C640:C643 C645:C656 C658:C660 C662:C672 C674:C675 C677:C679 C681:C684 C686:C688 C690:C692 C694:C695 C697:C704 C706 C708 C711:C718 C720:C722 C724:C730 C732:C736 C738:C743 C745:C749 C751:C752 C754:C757 C759:C765 C767:C781 C784:C794 C796:C800 C803:C826 C828:C851 C853:C877 C879:C888 C890:C899 C901:C905 C907:C912 C914:C919 C921:C922 C924:C925 C928:C949 C951:C959 C961:C969 C971:C974 C976:C981 C983:C986 C988:C989 C992:C1000 C1002:C1016 C1018:C1021 C1023:C1035 C1037:C1042 C1044:C1049 C1051:C1055 C1058:C1066 C1068:C1072 C1074:C1075 C1078:C1083 C1085:C1090 C1092:C1100 C1103:C1120 C1122:C1139 C1141:C1148 C1150:C1164 C1167:C1174 C1176:C1178 C1180:C1182 C1185:C1198 C1200:C1212 C1214:C1217 C1219:C1223 C1225:C1235 C1238:C1248 C1250:C1254 C1256:C1260 C1262:C1268 C1270:C1278" name="区域1_1_1"/>
    <protectedRange sqref="C12" name="区域1_2"/>
  </protectedRanges>
  <mergeCells count="1">
    <mergeCell ref="A2:D2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D1278"/>
  <sheetViews>
    <sheetView workbookViewId="0">
      <pane xSplit="1" ySplit="3" topLeftCell="B4" activePane="bottomRight" state="frozen"/>
      <selection activeCell="E1325" sqref="E1325"/>
      <selection pane="topRight" activeCell="E1325" sqref="E1325"/>
      <selection pane="bottomLeft" activeCell="E1325" sqref="E1325"/>
      <selection pane="bottomRight"/>
    </sheetView>
  </sheetViews>
  <sheetFormatPr defaultColWidth="36.5" defaultRowHeight="14.25"/>
  <cols>
    <col min="1" max="1" width="40.625" style="15" customWidth="1"/>
    <col min="2" max="3" width="19" style="21" customWidth="1"/>
    <col min="4" max="4" width="19" style="22" customWidth="1"/>
    <col min="5" max="16384" width="36.5" style="18"/>
  </cols>
  <sheetData>
    <row r="1" spans="1:4" s="4" customFormat="1">
      <c r="A1" s="1" t="s">
        <v>1797</v>
      </c>
      <c r="B1" s="12"/>
      <c r="C1" s="12"/>
      <c r="D1" s="13"/>
    </row>
    <row r="2" spans="1:4" s="1" customFormat="1" ht="20.25">
      <c r="A2" s="170" t="s">
        <v>1796</v>
      </c>
      <c r="B2" s="170"/>
      <c r="C2" s="170"/>
      <c r="D2" s="170"/>
    </row>
    <row r="3" spans="1:4" s="4" customFormat="1">
      <c r="A3" s="15"/>
      <c r="B3" s="12"/>
      <c r="C3" s="12"/>
      <c r="D3" s="14" t="s">
        <v>0</v>
      </c>
    </row>
    <row r="4" spans="1:4" ht="28.5">
      <c r="A4" s="70" t="s">
        <v>1</v>
      </c>
      <c r="B4" s="71" t="s">
        <v>1057</v>
      </c>
      <c r="C4" s="70" t="s">
        <v>3</v>
      </c>
      <c r="D4" s="71" t="s">
        <v>1053</v>
      </c>
    </row>
    <row r="5" spans="1:4" ht="13.5">
      <c r="A5" s="114" t="s">
        <v>73</v>
      </c>
      <c r="B5" s="115">
        <f>SUM(B6,B18,B27,B38,B50,B61,B72,B84,B93,B106,B116,B125,B136,B149,B156,B164,B170,B177,B184,B191,B198,B205,B213,B219,B225,B232,B247)</f>
        <v>17978</v>
      </c>
      <c r="C5" s="115">
        <f>SUM(C6,C18,C27,C38,C50,C61,C72,C84,C93,C106,C116,C125,C136,C149,C156,C164,C170,C177,C184,C191,C198,C205,C213,C219,C225,C232,C247)</f>
        <v>20183</v>
      </c>
      <c r="D5" s="95">
        <f t="shared" ref="D5:D68" si="0">IF(B5=0,"",ROUND(C5/B5*100,1))</f>
        <v>112.3</v>
      </c>
    </row>
    <row r="6" spans="1:4" ht="13.5">
      <c r="A6" s="116" t="s">
        <v>74</v>
      </c>
      <c r="B6" s="95">
        <f>SUM(B7:B17)</f>
        <v>379</v>
      </c>
      <c r="C6" s="95">
        <f>SUM(C7:C17)</f>
        <v>467</v>
      </c>
      <c r="D6" s="95">
        <f t="shared" si="0"/>
        <v>123.2</v>
      </c>
    </row>
    <row r="7" spans="1:4" ht="13.5">
      <c r="A7" s="116" t="s">
        <v>75</v>
      </c>
      <c r="B7" s="117">
        <v>253</v>
      </c>
      <c r="C7" s="117">
        <v>368</v>
      </c>
      <c r="D7" s="95">
        <f t="shared" si="0"/>
        <v>145.5</v>
      </c>
    </row>
    <row r="8" spans="1:4" ht="13.5">
      <c r="A8" s="116" t="s">
        <v>76</v>
      </c>
      <c r="B8" s="117"/>
      <c r="C8" s="117"/>
      <c r="D8" s="95" t="str">
        <f t="shared" si="0"/>
        <v/>
      </c>
    </row>
    <row r="9" spans="1:4" ht="13.5">
      <c r="A9" s="118" t="s">
        <v>77</v>
      </c>
      <c r="B9" s="117"/>
      <c r="C9" s="117"/>
      <c r="D9" s="95" t="str">
        <f t="shared" si="0"/>
        <v/>
      </c>
    </row>
    <row r="10" spans="1:4" ht="13.5">
      <c r="A10" s="118" t="s">
        <v>78</v>
      </c>
      <c r="B10" s="117">
        <v>15</v>
      </c>
      <c r="C10" s="117">
        <v>27</v>
      </c>
      <c r="D10" s="95">
        <f t="shared" si="0"/>
        <v>180</v>
      </c>
    </row>
    <row r="11" spans="1:4" ht="13.5">
      <c r="A11" s="118" t="s">
        <v>79</v>
      </c>
      <c r="B11" s="117"/>
      <c r="C11" s="117"/>
      <c r="D11" s="95" t="str">
        <f t="shared" si="0"/>
        <v/>
      </c>
    </row>
    <row r="12" spans="1:4" ht="13.5">
      <c r="A12" s="114" t="s">
        <v>80</v>
      </c>
      <c r="B12" s="117">
        <v>53</v>
      </c>
      <c r="C12" s="117"/>
      <c r="D12" s="95">
        <f t="shared" si="0"/>
        <v>0</v>
      </c>
    </row>
    <row r="13" spans="1:4" ht="13.5">
      <c r="A13" s="114" t="s">
        <v>81</v>
      </c>
      <c r="B13" s="117">
        <v>54</v>
      </c>
      <c r="C13" s="117">
        <v>60</v>
      </c>
      <c r="D13" s="95">
        <f t="shared" si="0"/>
        <v>111.1</v>
      </c>
    </row>
    <row r="14" spans="1:4" ht="13.5">
      <c r="A14" s="114" t="s">
        <v>82</v>
      </c>
      <c r="B14" s="117">
        <v>4</v>
      </c>
      <c r="C14" s="117">
        <v>12</v>
      </c>
      <c r="D14" s="95">
        <f t="shared" si="0"/>
        <v>300</v>
      </c>
    </row>
    <row r="15" spans="1:4" ht="13.5">
      <c r="A15" s="114" t="s">
        <v>83</v>
      </c>
      <c r="B15" s="117"/>
      <c r="C15" s="117"/>
      <c r="D15" s="95" t="str">
        <f t="shared" si="0"/>
        <v/>
      </c>
    </row>
    <row r="16" spans="1:4" ht="13.5">
      <c r="A16" s="114" t="s">
        <v>84</v>
      </c>
      <c r="B16" s="117"/>
      <c r="C16" s="117"/>
      <c r="D16" s="95" t="str">
        <f t="shared" si="0"/>
        <v/>
      </c>
    </row>
    <row r="17" spans="1:4" ht="13.5">
      <c r="A17" s="114" t="s">
        <v>85</v>
      </c>
      <c r="B17" s="117"/>
      <c r="C17" s="117"/>
      <c r="D17" s="95" t="str">
        <f t="shared" si="0"/>
        <v/>
      </c>
    </row>
    <row r="18" spans="1:4" ht="13.5">
      <c r="A18" s="116" t="s">
        <v>86</v>
      </c>
      <c r="B18" s="95">
        <f>SUM(B19:B26)</f>
        <v>201</v>
      </c>
      <c r="C18" s="95">
        <f>SUM(C19:C26)</f>
        <v>229</v>
      </c>
      <c r="D18" s="95">
        <f t="shared" si="0"/>
        <v>113.9</v>
      </c>
    </row>
    <row r="19" spans="1:4" ht="13.5">
      <c r="A19" s="116" t="s">
        <v>75</v>
      </c>
      <c r="B19" s="117">
        <v>182</v>
      </c>
      <c r="C19" s="117">
        <v>177</v>
      </c>
      <c r="D19" s="95">
        <f t="shared" si="0"/>
        <v>97.3</v>
      </c>
    </row>
    <row r="20" spans="1:4" ht="13.5">
      <c r="A20" s="116" t="s">
        <v>76</v>
      </c>
      <c r="B20" s="117"/>
      <c r="C20" s="117"/>
      <c r="D20" s="95" t="str">
        <f t="shared" si="0"/>
        <v/>
      </c>
    </row>
    <row r="21" spans="1:4" ht="13.5">
      <c r="A21" s="118" t="s">
        <v>77</v>
      </c>
      <c r="B21" s="117"/>
      <c r="C21" s="117"/>
      <c r="D21" s="95" t="str">
        <f t="shared" si="0"/>
        <v/>
      </c>
    </row>
    <row r="22" spans="1:4" ht="13.5">
      <c r="A22" s="118" t="s">
        <v>87</v>
      </c>
      <c r="B22" s="117">
        <v>10</v>
      </c>
      <c r="C22" s="117">
        <v>25</v>
      </c>
      <c r="D22" s="95">
        <f t="shared" si="0"/>
        <v>250</v>
      </c>
    </row>
    <row r="23" spans="1:4" ht="13.5">
      <c r="A23" s="118" t="s">
        <v>88</v>
      </c>
      <c r="B23" s="117"/>
      <c r="C23" s="117">
        <v>12</v>
      </c>
      <c r="D23" s="95" t="str">
        <f t="shared" si="0"/>
        <v/>
      </c>
    </row>
    <row r="24" spans="1:4" ht="13.5">
      <c r="A24" s="118" t="s">
        <v>89</v>
      </c>
      <c r="B24" s="117">
        <v>3</v>
      </c>
      <c r="C24" s="117">
        <v>10</v>
      </c>
      <c r="D24" s="95">
        <f t="shared" si="0"/>
        <v>333.3</v>
      </c>
    </row>
    <row r="25" spans="1:4" ht="13.5">
      <c r="A25" s="118" t="s">
        <v>84</v>
      </c>
      <c r="B25" s="117"/>
      <c r="C25" s="117"/>
      <c r="D25" s="95" t="str">
        <f t="shared" si="0"/>
        <v/>
      </c>
    </row>
    <row r="26" spans="1:4" ht="13.5">
      <c r="A26" s="118" t="s">
        <v>90</v>
      </c>
      <c r="B26" s="117">
        <v>6</v>
      </c>
      <c r="C26" s="117">
        <v>5</v>
      </c>
      <c r="D26" s="95">
        <f t="shared" si="0"/>
        <v>83.3</v>
      </c>
    </row>
    <row r="27" spans="1:4" ht="13.5">
      <c r="A27" s="116" t="s">
        <v>1290</v>
      </c>
      <c r="B27" s="95">
        <f>SUM(B28:B37)</f>
        <v>5488</v>
      </c>
      <c r="C27" s="95">
        <f>SUM(C28:C37)</f>
        <v>5976</v>
      </c>
      <c r="D27" s="95">
        <f t="shared" si="0"/>
        <v>108.9</v>
      </c>
    </row>
    <row r="28" spans="1:4" ht="13.5">
      <c r="A28" s="116" t="s">
        <v>75</v>
      </c>
      <c r="B28" s="117">
        <v>3941</v>
      </c>
      <c r="C28" s="117">
        <v>4584</v>
      </c>
      <c r="D28" s="95">
        <f t="shared" si="0"/>
        <v>116.3</v>
      </c>
    </row>
    <row r="29" spans="1:4" ht="13.5">
      <c r="A29" s="116" t="s">
        <v>76</v>
      </c>
      <c r="B29" s="117"/>
      <c r="C29" s="117"/>
      <c r="D29" s="95" t="str">
        <f t="shared" si="0"/>
        <v/>
      </c>
    </row>
    <row r="30" spans="1:4" ht="13.5">
      <c r="A30" s="118" t="s">
        <v>77</v>
      </c>
      <c r="B30" s="117"/>
      <c r="C30" s="117"/>
      <c r="D30" s="95" t="str">
        <f t="shared" si="0"/>
        <v/>
      </c>
    </row>
    <row r="31" spans="1:4" ht="13.5">
      <c r="A31" s="118" t="s">
        <v>91</v>
      </c>
      <c r="B31" s="117"/>
      <c r="C31" s="117"/>
      <c r="D31" s="95" t="str">
        <f t="shared" si="0"/>
        <v/>
      </c>
    </row>
    <row r="32" spans="1:4" ht="13.5">
      <c r="A32" s="118" t="s">
        <v>92</v>
      </c>
      <c r="B32" s="117"/>
      <c r="C32" s="117"/>
      <c r="D32" s="95" t="str">
        <f t="shared" si="0"/>
        <v/>
      </c>
    </row>
    <row r="33" spans="1:4" ht="13.5">
      <c r="A33" s="119" t="s">
        <v>93</v>
      </c>
      <c r="B33" s="117"/>
      <c r="C33" s="117"/>
      <c r="D33" s="95" t="str">
        <f t="shared" si="0"/>
        <v/>
      </c>
    </row>
    <row r="34" spans="1:4" ht="13.5">
      <c r="A34" s="116" t="s">
        <v>94</v>
      </c>
      <c r="B34" s="117"/>
      <c r="C34" s="117">
        <v>30</v>
      </c>
      <c r="D34" s="95" t="str">
        <f t="shared" si="0"/>
        <v/>
      </c>
    </row>
    <row r="35" spans="1:4" ht="13.5">
      <c r="A35" s="118" t="s">
        <v>95</v>
      </c>
      <c r="B35" s="117"/>
      <c r="C35" s="117"/>
      <c r="D35" s="95" t="str">
        <f t="shared" si="0"/>
        <v/>
      </c>
    </row>
    <row r="36" spans="1:4" ht="13.5">
      <c r="A36" s="118" t="s">
        <v>84</v>
      </c>
      <c r="B36" s="117">
        <v>1547</v>
      </c>
      <c r="C36" s="117">
        <v>1302</v>
      </c>
      <c r="D36" s="95">
        <f t="shared" si="0"/>
        <v>84.2</v>
      </c>
    </row>
    <row r="37" spans="1:4" ht="13.5">
      <c r="A37" s="118" t="s">
        <v>96</v>
      </c>
      <c r="B37" s="117"/>
      <c r="C37" s="117">
        <v>60</v>
      </c>
      <c r="D37" s="95" t="str">
        <f t="shared" si="0"/>
        <v/>
      </c>
    </row>
    <row r="38" spans="1:4" ht="13.5">
      <c r="A38" s="116" t="s">
        <v>97</v>
      </c>
      <c r="B38" s="95">
        <f>SUM(B39:B49)</f>
        <v>649</v>
      </c>
      <c r="C38" s="95">
        <f>SUM(C39:C49)</f>
        <v>1176</v>
      </c>
      <c r="D38" s="95">
        <f t="shared" si="0"/>
        <v>181.2</v>
      </c>
    </row>
    <row r="39" spans="1:4" ht="13.5">
      <c r="A39" s="116" t="s">
        <v>75</v>
      </c>
      <c r="B39" s="117">
        <v>250</v>
      </c>
      <c r="C39" s="117">
        <v>172</v>
      </c>
      <c r="D39" s="95">
        <f t="shared" si="0"/>
        <v>68.8</v>
      </c>
    </row>
    <row r="40" spans="1:4" ht="13.5">
      <c r="A40" s="116" t="s">
        <v>76</v>
      </c>
      <c r="B40" s="117"/>
      <c r="C40" s="117"/>
      <c r="D40" s="95" t="str">
        <f t="shared" si="0"/>
        <v/>
      </c>
    </row>
    <row r="41" spans="1:4" ht="13.5">
      <c r="A41" s="118" t="s">
        <v>77</v>
      </c>
      <c r="B41" s="117"/>
      <c r="C41" s="117"/>
      <c r="D41" s="95" t="str">
        <f t="shared" si="0"/>
        <v/>
      </c>
    </row>
    <row r="42" spans="1:4" ht="13.5">
      <c r="A42" s="118" t="s">
        <v>98</v>
      </c>
      <c r="B42" s="117">
        <v>12</v>
      </c>
      <c r="C42" s="117"/>
      <c r="D42" s="95">
        <f t="shared" si="0"/>
        <v>0</v>
      </c>
    </row>
    <row r="43" spans="1:4" ht="13.5">
      <c r="A43" s="118" t="s">
        <v>99</v>
      </c>
      <c r="B43" s="117"/>
      <c r="C43" s="117"/>
      <c r="D43" s="95" t="str">
        <f t="shared" si="0"/>
        <v/>
      </c>
    </row>
    <row r="44" spans="1:4" ht="13.5">
      <c r="A44" s="116" t="s">
        <v>100</v>
      </c>
      <c r="B44" s="117"/>
      <c r="C44" s="117">
        <v>60</v>
      </c>
      <c r="D44" s="95" t="str">
        <f t="shared" si="0"/>
        <v/>
      </c>
    </row>
    <row r="45" spans="1:4" ht="13.5">
      <c r="A45" s="116" t="s">
        <v>101</v>
      </c>
      <c r="B45" s="117"/>
      <c r="C45" s="117"/>
      <c r="D45" s="95" t="str">
        <f t="shared" si="0"/>
        <v/>
      </c>
    </row>
    <row r="46" spans="1:4" ht="13.5">
      <c r="A46" s="116" t="s">
        <v>102</v>
      </c>
      <c r="B46" s="117">
        <v>10</v>
      </c>
      <c r="C46" s="117"/>
      <c r="D46" s="95">
        <f t="shared" si="0"/>
        <v>0</v>
      </c>
    </row>
    <row r="47" spans="1:4" ht="13.5">
      <c r="A47" s="116" t="s">
        <v>103</v>
      </c>
      <c r="B47" s="117"/>
      <c r="C47" s="117"/>
      <c r="D47" s="95" t="str">
        <f t="shared" si="0"/>
        <v/>
      </c>
    </row>
    <row r="48" spans="1:4" ht="13.5">
      <c r="A48" s="116" t="s">
        <v>84</v>
      </c>
      <c r="B48" s="117">
        <v>334</v>
      </c>
      <c r="C48" s="117">
        <v>432</v>
      </c>
      <c r="D48" s="95">
        <f t="shared" si="0"/>
        <v>129.30000000000001</v>
      </c>
    </row>
    <row r="49" spans="1:4" ht="13.5">
      <c r="A49" s="118" t="s">
        <v>104</v>
      </c>
      <c r="B49" s="117">
        <v>43</v>
      </c>
      <c r="C49" s="117">
        <v>512</v>
      </c>
      <c r="D49" s="95">
        <f t="shared" si="0"/>
        <v>1190.7</v>
      </c>
    </row>
    <row r="50" spans="1:4" ht="13.5">
      <c r="A50" s="118" t="s">
        <v>105</v>
      </c>
      <c r="B50" s="95">
        <f>SUM(B51:B60)</f>
        <v>270</v>
      </c>
      <c r="C50" s="95">
        <f>SUM(C51:C60)</f>
        <v>658</v>
      </c>
      <c r="D50" s="95">
        <f t="shared" si="0"/>
        <v>243.7</v>
      </c>
    </row>
    <row r="51" spans="1:4" ht="13.5">
      <c r="A51" s="118" t="s">
        <v>75</v>
      </c>
      <c r="B51" s="117">
        <v>192</v>
      </c>
      <c r="C51" s="117">
        <v>573</v>
      </c>
      <c r="D51" s="95">
        <f t="shared" si="0"/>
        <v>298.39999999999998</v>
      </c>
    </row>
    <row r="52" spans="1:4" ht="13.5">
      <c r="A52" s="114" t="s">
        <v>76</v>
      </c>
      <c r="B52" s="117"/>
      <c r="C52" s="117"/>
      <c r="D52" s="95" t="str">
        <f t="shared" si="0"/>
        <v/>
      </c>
    </row>
    <row r="53" spans="1:4" ht="13.5">
      <c r="A53" s="116" t="s">
        <v>77</v>
      </c>
      <c r="B53" s="117"/>
      <c r="C53" s="117"/>
      <c r="D53" s="95" t="str">
        <f t="shared" si="0"/>
        <v/>
      </c>
    </row>
    <row r="54" spans="1:4" ht="13.5">
      <c r="A54" s="116" t="s">
        <v>106</v>
      </c>
      <c r="B54" s="117">
        <v>6</v>
      </c>
      <c r="C54" s="117"/>
      <c r="D54" s="95">
        <f t="shared" si="0"/>
        <v>0</v>
      </c>
    </row>
    <row r="55" spans="1:4" ht="13.5">
      <c r="A55" s="116" t="s">
        <v>107</v>
      </c>
      <c r="B55" s="117">
        <v>27</v>
      </c>
      <c r="C55" s="117">
        <v>29</v>
      </c>
      <c r="D55" s="95">
        <f t="shared" si="0"/>
        <v>107.4</v>
      </c>
    </row>
    <row r="56" spans="1:4" ht="13.5">
      <c r="A56" s="118" t="s">
        <v>108</v>
      </c>
      <c r="B56" s="117"/>
      <c r="C56" s="117"/>
      <c r="D56" s="95" t="str">
        <f t="shared" si="0"/>
        <v/>
      </c>
    </row>
    <row r="57" spans="1:4" ht="13.5">
      <c r="A57" s="118" t="s">
        <v>109</v>
      </c>
      <c r="B57" s="117">
        <v>40</v>
      </c>
      <c r="C57" s="117">
        <v>50</v>
      </c>
      <c r="D57" s="95">
        <f t="shared" si="0"/>
        <v>125</v>
      </c>
    </row>
    <row r="58" spans="1:4" ht="13.5">
      <c r="A58" s="118" t="s">
        <v>110</v>
      </c>
      <c r="B58" s="117">
        <v>5</v>
      </c>
      <c r="C58" s="117"/>
      <c r="D58" s="95">
        <f t="shared" si="0"/>
        <v>0</v>
      </c>
    </row>
    <row r="59" spans="1:4" ht="13.5">
      <c r="A59" s="116" t="s">
        <v>84</v>
      </c>
      <c r="B59" s="117"/>
      <c r="C59" s="117"/>
      <c r="D59" s="95" t="str">
        <f t="shared" si="0"/>
        <v/>
      </c>
    </row>
    <row r="60" spans="1:4" ht="13.5">
      <c r="A60" s="118" t="s">
        <v>111</v>
      </c>
      <c r="B60" s="117"/>
      <c r="C60" s="117">
        <v>6</v>
      </c>
      <c r="D60" s="95" t="str">
        <f t="shared" si="0"/>
        <v/>
      </c>
    </row>
    <row r="61" spans="1:4" ht="13.5">
      <c r="A61" s="119" t="s">
        <v>112</v>
      </c>
      <c r="B61" s="95">
        <f>SUM(B62:B71)</f>
        <v>1999</v>
      </c>
      <c r="C61" s="95">
        <f>SUM(C62:C71)</f>
        <v>2183</v>
      </c>
      <c r="D61" s="95">
        <f t="shared" si="0"/>
        <v>109.2</v>
      </c>
    </row>
    <row r="62" spans="1:4" ht="13.5">
      <c r="A62" s="118" t="s">
        <v>75</v>
      </c>
      <c r="B62" s="117">
        <v>1883</v>
      </c>
      <c r="C62" s="117">
        <v>2036</v>
      </c>
      <c r="D62" s="95">
        <f t="shared" si="0"/>
        <v>108.1</v>
      </c>
    </row>
    <row r="63" spans="1:4" ht="13.5">
      <c r="A63" s="114" t="s">
        <v>76</v>
      </c>
      <c r="B63" s="117"/>
      <c r="C63" s="117"/>
      <c r="D63" s="95" t="str">
        <f t="shared" si="0"/>
        <v/>
      </c>
    </row>
    <row r="64" spans="1:4" ht="13.5">
      <c r="A64" s="114" t="s">
        <v>77</v>
      </c>
      <c r="B64" s="117"/>
      <c r="C64" s="117"/>
      <c r="D64" s="95" t="str">
        <f t="shared" si="0"/>
        <v/>
      </c>
    </row>
    <row r="65" spans="1:4" ht="13.5">
      <c r="A65" s="114" t="s">
        <v>113</v>
      </c>
      <c r="B65" s="117"/>
      <c r="C65" s="117"/>
      <c r="D65" s="95" t="str">
        <f t="shared" si="0"/>
        <v/>
      </c>
    </row>
    <row r="66" spans="1:4" ht="13.5">
      <c r="A66" s="114" t="s">
        <v>114</v>
      </c>
      <c r="B66" s="117"/>
      <c r="C66" s="117"/>
      <c r="D66" s="95" t="str">
        <f t="shared" si="0"/>
        <v/>
      </c>
    </row>
    <row r="67" spans="1:4" ht="13.5">
      <c r="A67" s="114" t="s">
        <v>115</v>
      </c>
      <c r="B67" s="117"/>
      <c r="C67" s="117"/>
      <c r="D67" s="95" t="str">
        <f t="shared" si="0"/>
        <v/>
      </c>
    </row>
    <row r="68" spans="1:4" ht="13.5">
      <c r="A68" s="116" t="s">
        <v>116</v>
      </c>
      <c r="B68" s="117"/>
      <c r="C68" s="117"/>
      <c r="D68" s="95" t="str">
        <f t="shared" si="0"/>
        <v/>
      </c>
    </row>
    <row r="69" spans="1:4" ht="13.5">
      <c r="A69" s="118" t="s">
        <v>117</v>
      </c>
      <c r="B69" s="117"/>
      <c r="C69" s="117"/>
      <c r="D69" s="95" t="str">
        <f t="shared" ref="D69:D132" si="1">IF(B69=0,"",ROUND(C69/B69*100,1))</f>
        <v/>
      </c>
    </row>
    <row r="70" spans="1:4" ht="13.5">
      <c r="A70" s="118" t="s">
        <v>84</v>
      </c>
      <c r="B70" s="117"/>
      <c r="C70" s="117"/>
      <c r="D70" s="95" t="str">
        <f t="shared" si="1"/>
        <v/>
      </c>
    </row>
    <row r="71" spans="1:4" ht="13.5">
      <c r="A71" s="118" t="s">
        <v>118</v>
      </c>
      <c r="B71" s="117">
        <v>116</v>
      </c>
      <c r="C71" s="117">
        <v>147</v>
      </c>
      <c r="D71" s="95">
        <f t="shared" si="1"/>
        <v>126.7</v>
      </c>
    </row>
    <row r="72" spans="1:4" ht="13.5">
      <c r="A72" s="116" t="s">
        <v>119</v>
      </c>
      <c r="B72" s="95">
        <f>SUM(B73:B83)</f>
        <v>490</v>
      </c>
      <c r="C72" s="95">
        <f>SUM(C73:C83)</f>
        <v>312</v>
      </c>
      <c r="D72" s="95">
        <f t="shared" si="1"/>
        <v>63.7</v>
      </c>
    </row>
    <row r="73" spans="1:4" ht="13.5">
      <c r="A73" s="116" t="s">
        <v>75</v>
      </c>
      <c r="B73" s="117"/>
      <c r="C73" s="117"/>
      <c r="D73" s="95" t="str">
        <f t="shared" si="1"/>
        <v/>
      </c>
    </row>
    <row r="74" spans="1:4" ht="13.5">
      <c r="A74" s="116" t="s">
        <v>76</v>
      </c>
      <c r="B74" s="117"/>
      <c r="C74" s="117"/>
      <c r="D74" s="95" t="str">
        <f t="shared" si="1"/>
        <v/>
      </c>
    </row>
    <row r="75" spans="1:4" ht="13.5">
      <c r="A75" s="118" t="s">
        <v>77</v>
      </c>
      <c r="B75" s="117"/>
      <c r="C75" s="117"/>
      <c r="D75" s="95" t="str">
        <f t="shared" si="1"/>
        <v/>
      </c>
    </row>
    <row r="76" spans="1:4" ht="13.5">
      <c r="A76" s="118" t="s">
        <v>120</v>
      </c>
      <c r="B76" s="117"/>
      <c r="C76" s="117"/>
      <c r="D76" s="95" t="str">
        <f t="shared" si="1"/>
        <v/>
      </c>
    </row>
    <row r="77" spans="1:4" ht="13.5">
      <c r="A77" s="118" t="s">
        <v>1291</v>
      </c>
      <c r="B77" s="117"/>
      <c r="C77" s="117"/>
      <c r="D77" s="95" t="str">
        <f t="shared" si="1"/>
        <v/>
      </c>
    </row>
    <row r="78" spans="1:4" ht="13.5">
      <c r="A78" s="114" t="s">
        <v>121</v>
      </c>
      <c r="B78" s="117"/>
      <c r="C78" s="117"/>
      <c r="D78" s="95" t="str">
        <f t="shared" si="1"/>
        <v/>
      </c>
    </row>
    <row r="79" spans="1:4" ht="13.5">
      <c r="A79" s="116" t="s">
        <v>122</v>
      </c>
      <c r="B79" s="117"/>
      <c r="C79" s="117"/>
      <c r="D79" s="95" t="str">
        <f t="shared" si="1"/>
        <v/>
      </c>
    </row>
    <row r="80" spans="1:4" ht="13.5">
      <c r="A80" s="116" t="s">
        <v>123</v>
      </c>
      <c r="B80" s="117">
        <v>490</v>
      </c>
      <c r="C80" s="117">
        <v>312</v>
      </c>
      <c r="D80" s="95">
        <f t="shared" si="1"/>
        <v>63.7</v>
      </c>
    </row>
    <row r="81" spans="1:4" ht="13.5">
      <c r="A81" s="116" t="s">
        <v>116</v>
      </c>
      <c r="B81" s="117"/>
      <c r="C81" s="117"/>
      <c r="D81" s="95" t="str">
        <f t="shared" si="1"/>
        <v/>
      </c>
    </row>
    <row r="82" spans="1:4" ht="13.5">
      <c r="A82" s="118" t="s">
        <v>84</v>
      </c>
      <c r="B82" s="117"/>
      <c r="C82" s="117"/>
      <c r="D82" s="95" t="str">
        <f t="shared" si="1"/>
        <v/>
      </c>
    </row>
    <row r="83" spans="1:4" ht="13.5">
      <c r="A83" s="118" t="s">
        <v>124</v>
      </c>
      <c r="B83" s="117"/>
      <c r="C83" s="117"/>
      <c r="D83" s="95" t="str">
        <f t="shared" si="1"/>
        <v/>
      </c>
    </row>
    <row r="84" spans="1:4" ht="13.5">
      <c r="A84" s="118" t="s">
        <v>125</v>
      </c>
      <c r="B84" s="95">
        <f>SUM(B85:B92)</f>
        <v>394</v>
      </c>
      <c r="C84" s="95">
        <f>SUM(C85:C92)</f>
        <v>355</v>
      </c>
      <c r="D84" s="95">
        <f t="shared" si="1"/>
        <v>90.1</v>
      </c>
    </row>
    <row r="85" spans="1:4" ht="13.5">
      <c r="A85" s="116" t="s">
        <v>75</v>
      </c>
      <c r="B85" s="117">
        <v>335</v>
      </c>
      <c r="C85" s="117">
        <v>355</v>
      </c>
      <c r="D85" s="95">
        <f t="shared" si="1"/>
        <v>106</v>
      </c>
    </row>
    <row r="86" spans="1:4" ht="13.5">
      <c r="A86" s="116" t="s">
        <v>76</v>
      </c>
      <c r="B86" s="117"/>
      <c r="C86" s="117"/>
      <c r="D86" s="95" t="str">
        <f t="shared" si="1"/>
        <v/>
      </c>
    </row>
    <row r="87" spans="1:4" ht="13.5">
      <c r="A87" s="116" t="s">
        <v>77</v>
      </c>
      <c r="B87" s="117"/>
      <c r="C87" s="117"/>
      <c r="D87" s="95" t="str">
        <f t="shared" si="1"/>
        <v/>
      </c>
    </row>
    <row r="88" spans="1:4" ht="13.5">
      <c r="A88" s="120" t="s">
        <v>126</v>
      </c>
      <c r="B88" s="117">
        <v>52</v>
      </c>
      <c r="C88" s="117"/>
      <c r="D88" s="95">
        <f t="shared" si="1"/>
        <v>0</v>
      </c>
    </row>
    <row r="89" spans="1:4" ht="13.5">
      <c r="A89" s="118" t="s">
        <v>127</v>
      </c>
      <c r="B89" s="117"/>
      <c r="C89" s="117"/>
      <c r="D89" s="95" t="str">
        <f t="shared" si="1"/>
        <v/>
      </c>
    </row>
    <row r="90" spans="1:4" ht="13.5">
      <c r="A90" s="118" t="s">
        <v>116</v>
      </c>
      <c r="B90" s="117"/>
      <c r="C90" s="117"/>
      <c r="D90" s="95" t="str">
        <f t="shared" si="1"/>
        <v/>
      </c>
    </row>
    <row r="91" spans="1:4" ht="13.5">
      <c r="A91" s="118" t="s">
        <v>84</v>
      </c>
      <c r="B91" s="117"/>
      <c r="C91" s="117"/>
      <c r="D91" s="95" t="str">
        <f t="shared" si="1"/>
        <v/>
      </c>
    </row>
    <row r="92" spans="1:4" ht="13.5">
      <c r="A92" s="114" t="s">
        <v>128</v>
      </c>
      <c r="B92" s="117">
        <v>7</v>
      </c>
      <c r="C92" s="117"/>
      <c r="D92" s="95">
        <f t="shared" si="1"/>
        <v>0</v>
      </c>
    </row>
    <row r="93" spans="1:4" ht="13.5">
      <c r="A93" s="116" t="s">
        <v>129</v>
      </c>
      <c r="B93" s="95">
        <f>SUM(B94:B105)</f>
        <v>0</v>
      </c>
      <c r="C93" s="95">
        <f>SUM(C94:C105)</f>
        <v>0</v>
      </c>
      <c r="D93" s="95" t="str">
        <f t="shared" si="1"/>
        <v/>
      </c>
    </row>
    <row r="94" spans="1:4" ht="13.5">
      <c r="A94" s="116" t="s">
        <v>75</v>
      </c>
      <c r="B94" s="117"/>
      <c r="C94" s="117"/>
      <c r="D94" s="95" t="str">
        <f t="shared" si="1"/>
        <v/>
      </c>
    </row>
    <row r="95" spans="1:4" ht="13.5">
      <c r="A95" s="118" t="s">
        <v>76</v>
      </c>
      <c r="B95" s="117"/>
      <c r="C95" s="117"/>
      <c r="D95" s="95" t="str">
        <f t="shared" si="1"/>
        <v/>
      </c>
    </row>
    <row r="96" spans="1:4" ht="13.5">
      <c r="A96" s="118" t="s">
        <v>77</v>
      </c>
      <c r="B96" s="117"/>
      <c r="C96" s="117"/>
      <c r="D96" s="95" t="str">
        <f t="shared" si="1"/>
        <v/>
      </c>
    </row>
    <row r="97" spans="1:4" ht="13.5">
      <c r="A97" s="116" t="s">
        <v>130</v>
      </c>
      <c r="B97" s="117"/>
      <c r="C97" s="117"/>
      <c r="D97" s="95" t="str">
        <f t="shared" si="1"/>
        <v/>
      </c>
    </row>
    <row r="98" spans="1:4" ht="13.5">
      <c r="A98" s="116" t="s">
        <v>1292</v>
      </c>
      <c r="B98" s="117"/>
      <c r="C98" s="117"/>
      <c r="D98" s="95" t="str">
        <f t="shared" si="1"/>
        <v/>
      </c>
    </row>
    <row r="99" spans="1:4" ht="13.5">
      <c r="A99" s="116" t="s">
        <v>116</v>
      </c>
      <c r="B99" s="117"/>
      <c r="C99" s="117"/>
      <c r="D99" s="95" t="str">
        <f t="shared" si="1"/>
        <v/>
      </c>
    </row>
    <row r="100" spans="1:4" ht="13.5">
      <c r="A100" s="116" t="s">
        <v>1293</v>
      </c>
      <c r="B100" s="117"/>
      <c r="C100" s="117"/>
      <c r="D100" s="95" t="str">
        <f t="shared" si="1"/>
        <v/>
      </c>
    </row>
    <row r="101" spans="1:4" ht="13.5">
      <c r="A101" s="116" t="s">
        <v>1294</v>
      </c>
      <c r="B101" s="117"/>
      <c r="C101" s="117"/>
      <c r="D101" s="95" t="str">
        <f t="shared" si="1"/>
        <v/>
      </c>
    </row>
    <row r="102" spans="1:4" ht="13.5">
      <c r="A102" s="116" t="s">
        <v>1295</v>
      </c>
      <c r="B102" s="117"/>
      <c r="C102" s="117"/>
      <c r="D102" s="95" t="str">
        <f t="shared" si="1"/>
        <v/>
      </c>
    </row>
    <row r="103" spans="1:4" ht="13.5">
      <c r="A103" s="116" t="s">
        <v>1296</v>
      </c>
      <c r="B103" s="117"/>
      <c r="C103" s="117"/>
      <c r="D103" s="95" t="str">
        <f t="shared" si="1"/>
        <v/>
      </c>
    </row>
    <row r="104" spans="1:4" ht="13.5">
      <c r="A104" s="118" t="s">
        <v>84</v>
      </c>
      <c r="B104" s="117"/>
      <c r="C104" s="117"/>
      <c r="D104" s="95" t="str">
        <f t="shared" si="1"/>
        <v/>
      </c>
    </row>
    <row r="105" spans="1:4" ht="13.5">
      <c r="A105" s="118" t="s">
        <v>131</v>
      </c>
      <c r="B105" s="117"/>
      <c r="C105" s="117"/>
      <c r="D105" s="95" t="str">
        <f t="shared" si="1"/>
        <v/>
      </c>
    </row>
    <row r="106" spans="1:4" ht="13.5">
      <c r="A106" s="118" t="s">
        <v>132</v>
      </c>
      <c r="B106" s="95">
        <f>SUM(B107:B115)</f>
        <v>122</v>
      </c>
      <c r="C106" s="95">
        <f>SUM(C107:C115)</f>
        <v>117</v>
      </c>
      <c r="D106" s="95">
        <f t="shared" si="1"/>
        <v>95.9</v>
      </c>
    </row>
    <row r="107" spans="1:4" ht="13.5">
      <c r="A107" s="118" t="s">
        <v>75</v>
      </c>
      <c r="B107" s="117">
        <v>89</v>
      </c>
      <c r="C107" s="117">
        <v>79</v>
      </c>
      <c r="D107" s="95">
        <f t="shared" si="1"/>
        <v>88.8</v>
      </c>
    </row>
    <row r="108" spans="1:4" ht="13.5">
      <c r="A108" s="116" t="s">
        <v>76</v>
      </c>
      <c r="B108" s="117"/>
      <c r="C108" s="117"/>
      <c r="D108" s="95" t="str">
        <f t="shared" si="1"/>
        <v/>
      </c>
    </row>
    <row r="109" spans="1:4" ht="13.5">
      <c r="A109" s="116" t="s">
        <v>77</v>
      </c>
      <c r="B109" s="117"/>
      <c r="C109" s="117"/>
      <c r="D109" s="95" t="str">
        <f t="shared" si="1"/>
        <v/>
      </c>
    </row>
    <row r="110" spans="1:4" ht="13.5">
      <c r="A110" s="116" t="s">
        <v>133</v>
      </c>
      <c r="B110" s="117"/>
      <c r="C110" s="117"/>
      <c r="D110" s="95" t="str">
        <f t="shared" si="1"/>
        <v/>
      </c>
    </row>
    <row r="111" spans="1:4" ht="13.5">
      <c r="A111" s="118" t="s">
        <v>134</v>
      </c>
      <c r="B111" s="117"/>
      <c r="C111" s="117"/>
      <c r="D111" s="95" t="str">
        <f t="shared" si="1"/>
        <v/>
      </c>
    </row>
    <row r="112" spans="1:4" ht="13.5">
      <c r="A112" s="118" t="s">
        <v>135</v>
      </c>
      <c r="B112" s="117"/>
      <c r="C112" s="117"/>
      <c r="D112" s="95" t="str">
        <f t="shared" si="1"/>
        <v/>
      </c>
    </row>
    <row r="113" spans="1:4" ht="13.5">
      <c r="A113" s="116" t="s">
        <v>136</v>
      </c>
      <c r="B113" s="117"/>
      <c r="C113" s="117"/>
      <c r="D113" s="95" t="str">
        <f t="shared" si="1"/>
        <v/>
      </c>
    </row>
    <row r="114" spans="1:4" ht="13.5">
      <c r="A114" s="120" t="s">
        <v>84</v>
      </c>
      <c r="B114" s="117"/>
      <c r="C114" s="117"/>
      <c r="D114" s="95" t="str">
        <f t="shared" si="1"/>
        <v/>
      </c>
    </row>
    <row r="115" spans="1:4" ht="13.5">
      <c r="A115" s="118" t="s">
        <v>137</v>
      </c>
      <c r="B115" s="117">
        <v>33</v>
      </c>
      <c r="C115" s="117">
        <v>38</v>
      </c>
      <c r="D115" s="95">
        <f t="shared" si="1"/>
        <v>115.2</v>
      </c>
    </row>
    <row r="116" spans="1:4" ht="13.5">
      <c r="A116" s="121" t="s">
        <v>138</v>
      </c>
      <c r="B116" s="95">
        <f>SUM(B117:B124)</f>
        <v>1415</v>
      </c>
      <c r="C116" s="95">
        <f>SUM(C117:C124)</f>
        <v>1461</v>
      </c>
      <c r="D116" s="95">
        <f t="shared" si="1"/>
        <v>103.3</v>
      </c>
    </row>
    <row r="117" spans="1:4" ht="13.5">
      <c r="A117" s="116" t="s">
        <v>75</v>
      </c>
      <c r="B117" s="117">
        <v>1036</v>
      </c>
      <c r="C117" s="117">
        <v>1461</v>
      </c>
      <c r="D117" s="95">
        <f t="shared" si="1"/>
        <v>141</v>
      </c>
    </row>
    <row r="118" spans="1:4" ht="13.5">
      <c r="A118" s="116" t="s">
        <v>76</v>
      </c>
      <c r="B118" s="117"/>
      <c r="C118" s="117"/>
      <c r="D118" s="95" t="str">
        <f t="shared" si="1"/>
        <v/>
      </c>
    </row>
    <row r="119" spans="1:4" ht="13.5">
      <c r="A119" s="116" t="s">
        <v>77</v>
      </c>
      <c r="B119" s="117"/>
      <c r="C119" s="117"/>
      <c r="D119" s="95" t="str">
        <f t="shared" si="1"/>
        <v/>
      </c>
    </row>
    <row r="120" spans="1:4" ht="13.5">
      <c r="A120" s="118" t="s">
        <v>139</v>
      </c>
      <c r="B120" s="117">
        <v>71</v>
      </c>
      <c r="C120" s="117"/>
      <c r="D120" s="95">
        <f t="shared" si="1"/>
        <v>0</v>
      </c>
    </row>
    <row r="121" spans="1:4" ht="13.5">
      <c r="A121" s="118" t="s">
        <v>140</v>
      </c>
      <c r="B121" s="117">
        <v>106</v>
      </c>
      <c r="C121" s="117"/>
      <c r="D121" s="95">
        <f t="shared" si="1"/>
        <v>0</v>
      </c>
    </row>
    <row r="122" spans="1:4" ht="13.5">
      <c r="A122" s="118" t="s">
        <v>1297</v>
      </c>
      <c r="B122" s="117"/>
      <c r="C122" s="117"/>
      <c r="D122" s="95" t="str">
        <f t="shared" si="1"/>
        <v/>
      </c>
    </row>
    <row r="123" spans="1:4" ht="13.5">
      <c r="A123" s="116" t="s">
        <v>84</v>
      </c>
      <c r="B123" s="117"/>
      <c r="C123" s="117"/>
      <c r="D123" s="95" t="str">
        <f t="shared" si="1"/>
        <v/>
      </c>
    </row>
    <row r="124" spans="1:4" ht="13.5">
      <c r="A124" s="116" t="s">
        <v>141</v>
      </c>
      <c r="B124" s="117">
        <v>202</v>
      </c>
      <c r="C124" s="117"/>
      <c r="D124" s="95">
        <f t="shared" si="1"/>
        <v>0</v>
      </c>
    </row>
    <row r="125" spans="1:4" ht="13.5">
      <c r="A125" s="114" t="s">
        <v>142</v>
      </c>
      <c r="B125" s="95">
        <f>SUM(B126:B135)</f>
        <v>269</v>
      </c>
      <c r="C125" s="95">
        <f>SUM(C126:C135)</f>
        <v>370</v>
      </c>
      <c r="D125" s="95">
        <f t="shared" si="1"/>
        <v>137.5</v>
      </c>
    </row>
    <row r="126" spans="1:4" ht="13.5">
      <c r="A126" s="116" t="s">
        <v>75</v>
      </c>
      <c r="B126" s="117">
        <v>181</v>
      </c>
      <c r="C126" s="117">
        <v>180</v>
      </c>
      <c r="D126" s="95">
        <f t="shared" si="1"/>
        <v>99.4</v>
      </c>
    </row>
    <row r="127" spans="1:4" ht="13.5">
      <c r="A127" s="116" t="s">
        <v>76</v>
      </c>
      <c r="B127" s="117"/>
      <c r="C127" s="117"/>
      <c r="D127" s="95" t="str">
        <f t="shared" si="1"/>
        <v/>
      </c>
    </row>
    <row r="128" spans="1:4" ht="13.5">
      <c r="A128" s="116" t="s">
        <v>77</v>
      </c>
      <c r="B128" s="117"/>
      <c r="C128" s="117"/>
      <c r="D128" s="95" t="str">
        <f t="shared" si="1"/>
        <v/>
      </c>
    </row>
    <row r="129" spans="1:4" ht="13.5">
      <c r="A129" s="118" t="s">
        <v>143</v>
      </c>
      <c r="B129" s="117"/>
      <c r="C129" s="117"/>
      <c r="D129" s="95" t="str">
        <f t="shared" si="1"/>
        <v/>
      </c>
    </row>
    <row r="130" spans="1:4" ht="13.5">
      <c r="A130" s="118" t="s">
        <v>144</v>
      </c>
      <c r="B130" s="117"/>
      <c r="C130" s="117"/>
      <c r="D130" s="95" t="str">
        <f t="shared" si="1"/>
        <v/>
      </c>
    </row>
    <row r="131" spans="1:4" ht="13.5">
      <c r="A131" s="118" t="s">
        <v>145</v>
      </c>
      <c r="B131" s="117"/>
      <c r="C131" s="117"/>
      <c r="D131" s="95" t="str">
        <f t="shared" si="1"/>
        <v/>
      </c>
    </row>
    <row r="132" spans="1:4" ht="13.5">
      <c r="A132" s="116" t="s">
        <v>146</v>
      </c>
      <c r="B132" s="117"/>
      <c r="C132" s="117"/>
      <c r="D132" s="95" t="str">
        <f t="shared" si="1"/>
        <v/>
      </c>
    </row>
    <row r="133" spans="1:4" ht="13.5">
      <c r="A133" s="116" t="s">
        <v>147</v>
      </c>
      <c r="B133" s="117">
        <v>33</v>
      </c>
      <c r="C133" s="117">
        <v>60</v>
      </c>
      <c r="D133" s="95">
        <f t="shared" ref="D133:D196" si="2">IF(B133=0,"",ROUND(C133/B133*100,1))</f>
        <v>181.8</v>
      </c>
    </row>
    <row r="134" spans="1:4" ht="13.5">
      <c r="A134" s="116" t="s">
        <v>84</v>
      </c>
      <c r="B134" s="117">
        <v>45</v>
      </c>
      <c r="C134" s="117">
        <v>130</v>
      </c>
      <c r="D134" s="95">
        <f t="shared" si="2"/>
        <v>288.89999999999998</v>
      </c>
    </row>
    <row r="135" spans="1:4" ht="13.5">
      <c r="A135" s="118" t="s">
        <v>148</v>
      </c>
      <c r="B135" s="117">
        <v>10</v>
      </c>
      <c r="C135" s="117"/>
      <c r="D135" s="95">
        <f t="shared" si="2"/>
        <v>0</v>
      </c>
    </row>
    <row r="136" spans="1:4" ht="13.5">
      <c r="A136" s="118" t="s">
        <v>149</v>
      </c>
      <c r="B136" s="95">
        <f>SUM(B137:B148)</f>
        <v>0</v>
      </c>
      <c r="C136" s="95">
        <f>SUM(C137:C148)</f>
        <v>0</v>
      </c>
      <c r="D136" s="95" t="str">
        <f t="shared" si="2"/>
        <v/>
      </c>
    </row>
    <row r="137" spans="1:4" ht="13.5">
      <c r="A137" s="118" t="s">
        <v>75</v>
      </c>
      <c r="B137" s="117"/>
      <c r="C137" s="117"/>
      <c r="D137" s="95" t="str">
        <f t="shared" si="2"/>
        <v/>
      </c>
    </row>
    <row r="138" spans="1:4" ht="13.5">
      <c r="A138" s="114" t="s">
        <v>76</v>
      </c>
      <c r="B138" s="117"/>
      <c r="C138" s="117"/>
      <c r="D138" s="95" t="str">
        <f t="shared" si="2"/>
        <v/>
      </c>
    </row>
    <row r="139" spans="1:4" ht="13.5">
      <c r="A139" s="116" t="s">
        <v>77</v>
      </c>
      <c r="B139" s="117"/>
      <c r="C139" s="117"/>
      <c r="D139" s="95" t="str">
        <f t="shared" si="2"/>
        <v/>
      </c>
    </row>
    <row r="140" spans="1:4" ht="13.5">
      <c r="A140" s="116" t="s">
        <v>150</v>
      </c>
      <c r="B140" s="117"/>
      <c r="C140" s="117"/>
      <c r="D140" s="95" t="str">
        <f t="shared" si="2"/>
        <v/>
      </c>
    </row>
    <row r="141" spans="1:4" ht="13.5">
      <c r="A141" s="116" t="s">
        <v>151</v>
      </c>
      <c r="B141" s="117"/>
      <c r="C141" s="117"/>
      <c r="D141" s="95" t="str">
        <f t="shared" si="2"/>
        <v/>
      </c>
    </row>
    <row r="142" spans="1:4" ht="13.5">
      <c r="A142" s="120" t="s">
        <v>152</v>
      </c>
      <c r="B142" s="117"/>
      <c r="C142" s="117"/>
      <c r="D142" s="95" t="str">
        <f t="shared" si="2"/>
        <v/>
      </c>
    </row>
    <row r="143" spans="1:4" ht="13.5">
      <c r="A143" s="118" t="s">
        <v>153</v>
      </c>
      <c r="B143" s="117"/>
      <c r="C143" s="117"/>
      <c r="D143" s="95" t="str">
        <f t="shared" si="2"/>
        <v/>
      </c>
    </row>
    <row r="144" spans="1:4" ht="13.5">
      <c r="A144" s="116" t="s">
        <v>154</v>
      </c>
      <c r="B144" s="117"/>
      <c r="C144" s="117"/>
      <c r="D144" s="95" t="str">
        <f t="shared" si="2"/>
        <v/>
      </c>
    </row>
    <row r="145" spans="1:4" ht="13.5">
      <c r="A145" s="116" t="s">
        <v>1298</v>
      </c>
      <c r="B145" s="117"/>
      <c r="C145" s="117"/>
      <c r="D145" s="95" t="str">
        <f t="shared" si="2"/>
        <v/>
      </c>
    </row>
    <row r="146" spans="1:4" ht="13.5">
      <c r="A146" s="116" t="s">
        <v>1299</v>
      </c>
      <c r="B146" s="117"/>
      <c r="C146" s="117"/>
      <c r="D146" s="95" t="str">
        <f t="shared" si="2"/>
        <v/>
      </c>
    </row>
    <row r="147" spans="1:4" ht="13.5">
      <c r="A147" s="116" t="s">
        <v>84</v>
      </c>
      <c r="B147" s="117"/>
      <c r="C147" s="117"/>
      <c r="D147" s="95" t="str">
        <f t="shared" si="2"/>
        <v/>
      </c>
    </row>
    <row r="148" spans="1:4" ht="13.5">
      <c r="A148" s="116" t="s">
        <v>155</v>
      </c>
      <c r="B148" s="117"/>
      <c r="C148" s="117"/>
      <c r="D148" s="95" t="str">
        <f t="shared" si="2"/>
        <v/>
      </c>
    </row>
    <row r="149" spans="1:4" ht="13.5">
      <c r="A149" s="116" t="s">
        <v>156</v>
      </c>
      <c r="B149" s="95">
        <f>SUM(B150:B155)</f>
        <v>2</v>
      </c>
      <c r="C149" s="95">
        <f>SUM(C150:C155)</f>
        <v>4</v>
      </c>
      <c r="D149" s="95">
        <f t="shared" si="2"/>
        <v>200</v>
      </c>
    </row>
    <row r="150" spans="1:4" ht="13.5">
      <c r="A150" s="116" t="s">
        <v>75</v>
      </c>
      <c r="B150" s="117">
        <v>2</v>
      </c>
      <c r="C150" s="117">
        <v>4</v>
      </c>
      <c r="D150" s="95">
        <f t="shared" si="2"/>
        <v>200</v>
      </c>
    </row>
    <row r="151" spans="1:4" ht="13.5">
      <c r="A151" s="116" t="s">
        <v>76</v>
      </c>
      <c r="B151" s="117"/>
      <c r="C151" s="117"/>
      <c r="D151" s="95" t="str">
        <f t="shared" si="2"/>
        <v/>
      </c>
    </row>
    <row r="152" spans="1:4" ht="13.5">
      <c r="A152" s="118" t="s">
        <v>77</v>
      </c>
      <c r="B152" s="117"/>
      <c r="C152" s="117"/>
      <c r="D152" s="95" t="str">
        <f t="shared" si="2"/>
        <v/>
      </c>
    </row>
    <row r="153" spans="1:4" ht="13.5">
      <c r="A153" s="118" t="s">
        <v>157</v>
      </c>
      <c r="B153" s="117"/>
      <c r="C153" s="117"/>
      <c r="D153" s="95" t="str">
        <f t="shared" si="2"/>
        <v/>
      </c>
    </row>
    <row r="154" spans="1:4" ht="13.5">
      <c r="A154" s="118" t="s">
        <v>84</v>
      </c>
      <c r="B154" s="117"/>
      <c r="C154" s="117"/>
      <c r="D154" s="95" t="str">
        <f t="shared" si="2"/>
        <v/>
      </c>
    </row>
    <row r="155" spans="1:4" ht="13.5">
      <c r="A155" s="114" t="s">
        <v>158</v>
      </c>
      <c r="B155" s="117"/>
      <c r="C155" s="117"/>
      <c r="D155" s="95" t="str">
        <f t="shared" si="2"/>
        <v/>
      </c>
    </row>
    <row r="156" spans="1:4" ht="13.5">
      <c r="A156" s="116" t="s">
        <v>1300</v>
      </c>
      <c r="B156" s="95">
        <f>SUM(B157:B163)</f>
        <v>0</v>
      </c>
      <c r="C156" s="95">
        <f>SUM(C157:C163)</f>
        <v>0</v>
      </c>
      <c r="D156" s="95" t="str">
        <f t="shared" si="2"/>
        <v/>
      </c>
    </row>
    <row r="157" spans="1:4" ht="13.5">
      <c r="A157" s="116" t="s">
        <v>75</v>
      </c>
      <c r="B157" s="117"/>
      <c r="C157" s="117"/>
      <c r="D157" s="95" t="str">
        <f t="shared" si="2"/>
        <v/>
      </c>
    </row>
    <row r="158" spans="1:4" ht="13.5">
      <c r="A158" s="118" t="s">
        <v>76</v>
      </c>
      <c r="B158" s="117"/>
      <c r="C158" s="117"/>
      <c r="D158" s="95" t="str">
        <f t="shared" si="2"/>
        <v/>
      </c>
    </row>
    <row r="159" spans="1:4" ht="13.5">
      <c r="A159" s="118" t="s">
        <v>77</v>
      </c>
      <c r="B159" s="117"/>
      <c r="C159" s="117"/>
      <c r="D159" s="95" t="str">
        <f t="shared" si="2"/>
        <v/>
      </c>
    </row>
    <row r="160" spans="1:4" ht="13.5">
      <c r="A160" s="118" t="s">
        <v>159</v>
      </c>
      <c r="B160" s="117"/>
      <c r="C160" s="117"/>
      <c r="D160" s="95" t="str">
        <f t="shared" si="2"/>
        <v/>
      </c>
    </row>
    <row r="161" spans="1:4" ht="13.5">
      <c r="A161" s="114" t="s">
        <v>160</v>
      </c>
      <c r="B161" s="117"/>
      <c r="C161" s="117"/>
      <c r="D161" s="95" t="str">
        <f t="shared" si="2"/>
        <v/>
      </c>
    </row>
    <row r="162" spans="1:4" ht="13.5">
      <c r="A162" s="116" t="s">
        <v>84</v>
      </c>
      <c r="B162" s="117"/>
      <c r="C162" s="117"/>
      <c r="D162" s="95" t="str">
        <f t="shared" si="2"/>
        <v/>
      </c>
    </row>
    <row r="163" spans="1:4" ht="13.5">
      <c r="A163" s="116" t="s">
        <v>1301</v>
      </c>
      <c r="B163" s="117"/>
      <c r="C163" s="117"/>
      <c r="D163" s="95" t="str">
        <f t="shared" si="2"/>
        <v/>
      </c>
    </row>
    <row r="164" spans="1:4" ht="13.5">
      <c r="A164" s="118" t="s">
        <v>161</v>
      </c>
      <c r="B164" s="95">
        <f>SUM(B165:B169)</f>
        <v>89</v>
      </c>
      <c r="C164" s="95">
        <f>SUM(C165:C169)</f>
        <v>0</v>
      </c>
      <c r="D164" s="95">
        <f t="shared" si="2"/>
        <v>0</v>
      </c>
    </row>
    <row r="165" spans="1:4" ht="13.5">
      <c r="A165" s="118" t="s">
        <v>75</v>
      </c>
      <c r="B165" s="117">
        <v>75</v>
      </c>
      <c r="C165" s="117"/>
      <c r="D165" s="95">
        <f t="shared" si="2"/>
        <v>0</v>
      </c>
    </row>
    <row r="166" spans="1:4" ht="13.5">
      <c r="A166" s="118" t="s">
        <v>76</v>
      </c>
      <c r="B166" s="117"/>
      <c r="C166" s="117"/>
      <c r="D166" s="95" t="str">
        <f t="shared" si="2"/>
        <v/>
      </c>
    </row>
    <row r="167" spans="1:4" ht="13.5">
      <c r="A167" s="116" t="s">
        <v>77</v>
      </c>
      <c r="B167" s="117"/>
      <c r="C167" s="117"/>
      <c r="D167" s="95" t="str">
        <f t="shared" si="2"/>
        <v/>
      </c>
    </row>
    <row r="168" spans="1:4" ht="13.5">
      <c r="A168" s="119" t="s">
        <v>162</v>
      </c>
      <c r="B168" s="117">
        <v>14</v>
      </c>
      <c r="C168" s="117"/>
      <c r="D168" s="95">
        <f t="shared" si="2"/>
        <v>0</v>
      </c>
    </row>
    <row r="169" spans="1:4" ht="13.5">
      <c r="A169" s="116" t="s">
        <v>163</v>
      </c>
      <c r="B169" s="117"/>
      <c r="C169" s="117"/>
      <c r="D169" s="95" t="str">
        <f t="shared" si="2"/>
        <v/>
      </c>
    </row>
    <row r="170" spans="1:4" ht="13.5">
      <c r="A170" s="118" t="s">
        <v>164</v>
      </c>
      <c r="B170" s="95">
        <f>SUM(B171:B176)</f>
        <v>2</v>
      </c>
      <c r="C170" s="95">
        <f>SUM(C171:C176)</f>
        <v>0</v>
      </c>
      <c r="D170" s="95">
        <f t="shared" si="2"/>
        <v>0</v>
      </c>
    </row>
    <row r="171" spans="1:4" ht="13.5">
      <c r="A171" s="118" t="s">
        <v>75</v>
      </c>
      <c r="B171" s="117">
        <v>2</v>
      </c>
      <c r="C171" s="117"/>
      <c r="D171" s="95">
        <f t="shared" si="2"/>
        <v>0</v>
      </c>
    </row>
    <row r="172" spans="1:4" ht="13.5">
      <c r="A172" s="118" t="s">
        <v>76</v>
      </c>
      <c r="B172" s="117"/>
      <c r="C172" s="117"/>
      <c r="D172" s="95" t="str">
        <f t="shared" si="2"/>
        <v/>
      </c>
    </row>
    <row r="173" spans="1:4" ht="13.5">
      <c r="A173" s="114" t="s">
        <v>77</v>
      </c>
      <c r="B173" s="117"/>
      <c r="C173" s="117"/>
      <c r="D173" s="95" t="str">
        <f t="shared" si="2"/>
        <v/>
      </c>
    </row>
    <row r="174" spans="1:4" ht="13.5">
      <c r="A174" s="116" t="s">
        <v>89</v>
      </c>
      <c r="B174" s="122"/>
      <c r="C174" s="122"/>
      <c r="D174" s="95" t="str">
        <f t="shared" si="2"/>
        <v/>
      </c>
    </row>
    <row r="175" spans="1:4" s="19" customFormat="1">
      <c r="A175" s="116" t="s">
        <v>84</v>
      </c>
      <c r="B175" s="117"/>
      <c r="C175" s="117"/>
      <c r="D175" s="95" t="str">
        <f t="shared" si="2"/>
        <v/>
      </c>
    </row>
    <row r="176" spans="1:4" ht="13.5">
      <c r="A176" s="116" t="s">
        <v>165</v>
      </c>
      <c r="B176" s="117"/>
      <c r="C176" s="117"/>
      <c r="D176" s="95" t="str">
        <f t="shared" si="2"/>
        <v/>
      </c>
    </row>
    <row r="177" spans="1:4" ht="13.5">
      <c r="A177" s="118" t="s">
        <v>166</v>
      </c>
      <c r="B177" s="95">
        <f>SUM(B178:B183)</f>
        <v>787</v>
      </c>
      <c r="C177" s="95">
        <f>SUM(C178:C183)</f>
        <v>751</v>
      </c>
      <c r="D177" s="95">
        <f t="shared" si="2"/>
        <v>95.4</v>
      </c>
    </row>
    <row r="178" spans="1:4" ht="13.5">
      <c r="A178" s="118" t="s">
        <v>75</v>
      </c>
      <c r="B178" s="117">
        <v>239</v>
      </c>
      <c r="C178" s="117">
        <v>217</v>
      </c>
      <c r="D178" s="95">
        <f t="shared" si="2"/>
        <v>90.8</v>
      </c>
    </row>
    <row r="179" spans="1:4" ht="13.5">
      <c r="A179" s="118" t="s">
        <v>76</v>
      </c>
      <c r="B179" s="117"/>
      <c r="C179" s="117"/>
      <c r="D179" s="95" t="str">
        <f t="shared" si="2"/>
        <v/>
      </c>
    </row>
    <row r="180" spans="1:4" ht="13.5">
      <c r="A180" s="116" t="s">
        <v>77</v>
      </c>
      <c r="B180" s="117"/>
      <c r="C180" s="117"/>
      <c r="D180" s="95" t="str">
        <f t="shared" si="2"/>
        <v/>
      </c>
    </row>
    <row r="181" spans="1:4" ht="13.5">
      <c r="A181" s="116" t="s">
        <v>1302</v>
      </c>
      <c r="B181" s="117"/>
      <c r="C181" s="117"/>
      <c r="D181" s="95" t="str">
        <f t="shared" si="2"/>
        <v/>
      </c>
    </row>
    <row r="182" spans="1:4" ht="13.5">
      <c r="A182" s="118" t="s">
        <v>84</v>
      </c>
      <c r="B182" s="117"/>
      <c r="C182" s="117"/>
      <c r="D182" s="95" t="str">
        <f t="shared" si="2"/>
        <v/>
      </c>
    </row>
    <row r="183" spans="1:4" ht="13.5">
      <c r="A183" s="118" t="s">
        <v>167</v>
      </c>
      <c r="B183" s="117">
        <v>548</v>
      </c>
      <c r="C183" s="117">
        <v>534</v>
      </c>
      <c r="D183" s="95">
        <f t="shared" si="2"/>
        <v>97.4</v>
      </c>
    </row>
    <row r="184" spans="1:4" ht="13.5">
      <c r="A184" s="118" t="s">
        <v>168</v>
      </c>
      <c r="B184" s="95">
        <f>SUM(B185:B190)</f>
        <v>1825</v>
      </c>
      <c r="C184" s="95">
        <f>SUM(C185:C190)</f>
        <v>2698</v>
      </c>
      <c r="D184" s="95">
        <f t="shared" si="2"/>
        <v>147.80000000000001</v>
      </c>
    </row>
    <row r="185" spans="1:4" ht="13.5">
      <c r="A185" s="118" t="s">
        <v>75</v>
      </c>
      <c r="B185" s="117">
        <v>1751</v>
      </c>
      <c r="C185" s="117">
        <v>2654</v>
      </c>
      <c r="D185" s="95">
        <f t="shared" si="2"/>
        <v>151.6</v>
      </c>
    </row>
    <row r="186" spans="1:4" ht="13.5">
      <c r="A186" s="116" t="s">
        <v>76</v>
      </c>
      <c r="B186" s="117"/>
      <c r="C186" s="117"/>
      <c r="D186" s="95" t="str">
        <f t="shared" si="2"/>
        <v/>
      </c>
    </row>
    <row r="187" spans="1:4" ht="13.5">
      <c r="A187" s="116" t="s">
        <v>77</v>
      </c>
      <c r="B187" s="117"/>
      <c r="C187" s="117"/>
      <c r="D187" s="95" t="str">
        <f t="shared" si="2"/>
        <v/>
      </c>
    </row>
    <row r="188" spans="1:4" ht="13.5">
      <c r="A188" s="116" t="s">
        <v>169</v>
      </c>
      <c r="B188" s="117"/>
      <c r="C188" s="117"/>
      <c r="D188" s="95" t="str">
        <f t="shared" si="2"/>
        <v/>
      </c>
    </row>
    <row r="189" spans="1:4" ht="13.5">
      <c r="A189" s="118" t="s">
        <v>84</v>
      </c>
      <c r="B189" s="117">
        <v>44</v>
      </c>
      <c r="C189" s="117">
        <v>44</v>
      </c>
      <c r="D189" s="95">
        <f t="shared" si="2"/>
        <v>100</v>
      </c>
    </row>
    <row r="190" spans="1:4" ht="13.5">
      <c r="A190" s="118" t="s">
        <v>170</v>
      </c>
      <c r="B190" s="117">
        <v>30</v>
      </c>
      <c r="C190" s="117"/>
      <c r="D190" s="95">
        <f t="shared" si="2"/>
        <v>0</v>
      </c>
    </row>
    <row r="191" spans="1:4" ht="13.5">
      <c r="A191" s="118" t="s">
        <v>171</v>
      </c>
      <c r="B191" s="95">
        <f>SUM(B192:B197)</f>
        <v>390</v>
      </c>
      <c r="C191" s="95">
        <f>SUM(C192:C197)</f>
        <v>487</v>
      </c>
      <c r="D191" s="95">
        <f t="shared" si="2"/>
        <v>124.9</v>
      </c>
    </row>
    <row r="192" spans="1:4" ht="13.5">
      <c r="A192" s="116" t="s">
        <v>75</v>
      </c>
      <c r="B192" s="117">
        <v>390</v>
      </c>
      <c r="C192" s="117">
        <v>487</v>
      </c>
      <c r="D192" s="95">
        <f t="shared" si="2"/>
        <v>124.9</v>
      </c>
    </row>
    <row r="193" spans="1:4" ht="13.5">
      <c r="A193" s="116" t="s">
        <v>76</v>
      </c>
      <c r="B193" s="117"/>
      <c r="C193" s="117"/>
      <c r="D193" s="95" t="str">
        <f t="shared" si="2"/>
        <v/>
      </c>
    </row>
    <row r="194" spans="1:4" ht="13.5">
      <c r="A194" s="116" t="s">
        <v>77</v>
      </c>
      <c r="B194" s="117"/>
      <c r="C194" s="117"/>
      <c r="D194" s="95" t="str">
        <f t="shared" si="2"/>
        <v/>
      </c>
    </row>
    <row r="195" spans="1:4" ht="13.5">
      <c r="A195" s="116" t="s">
        <v>1303</v>
      </c>
      <c r="B195" s="117"/>
      <c r="C195" s="117"/>
      <c r="D195" s="95" t="str">
        <f t="shared" si="2"/>
        <v/>
      </c>
    </row>
    <row r="196" spans="1:4" ht="13.5">
      <c r="A196" s="116" t="s">
        <v>84</v>
      </c>
      <c r="B196" s="117"/>
      <c r="C196" s="117"/>
      <c r="D196" s="95" t="str">
        <f t="shared" si="2"/>
        <v/>
      </c>
    </row>
    <row r="197" spans="1:4" ht="13.5">
      <c r="A197" s="118" t="s">
        <v>1304</v>
      </c>
      <c r="B197" s="117"/>
      <c r="C197" s="117"/>
      <c r="D197" s="95" t="str">
        <f t="shared" ref="D197:D260" si="3">IF(B197=0,"",ROUND(C197/B197*100,1))</f>
        <v/>
      </c>
    </row>
    <row r="198" spans="1:4" ht="13.5">
      <c r="A198" s="118" t="s">
        <v>172</v>
      </c>
      <c r="B198" s="95">
        <f>SUM(B199:B204)</f>
        <v>243</v>
      </c>
      <c r="C198" s="95">
        <f>SUM(C199:C204)</f>
        <v>259</v>
      </c>
      <c r="D198" s="95">
        <f t="shared" si="3"/>
        <v>106.6</v>
      </c>
    </row>
    <row r="199" spans="1:4" ht="13.5">
      <c r="A199" s="114" t="s">
        <v>75</v>
      </c>
      <c r="B199" s="117">
        <v>190</v>
      </c>
      <c r="C199" s="117">
        <v>229</v>
      </c>
      <c r="D199" s="95">
        <f t="shared" si="3"/>
        <v>120.5</v>
      </c>
    </row>
    <row r="200" spans="1:4" ht="13.5">
      <c r="A200" s="116" t="s">
        <v>76</v>
      </c>
      <c r="B200" s="117">
        <v>5</v>
      </c>
      <c r="C200" s="117">
        <v>30</v>
      </c>
      <c r="D200" s="95">
        <f t="shared" si="3"/>
        <v>600</v>
      </c>
    </row>
    <row r="201" spans="1:4" ht="13.5">
      <c r="A201" s="116" t="s">
        <v>77</v>
      </c>
      <c r="B201" s="117"/>
      <c r="C201" s="117"/>
      <c r="D201" s="95" t="str">
        <f t="shared" si="3"/>
        <v/>
      </c>
    </row>
    <row r="202" spans="1:4" ht="13.5">
      <c r="A202" s="116" t="s">
        <v>1305</v>
      </c>
      <c r="B202" s="117"/>
      <c r="C202" s="117"/>
      <c r="D202" s="95" t="str">
        <f t="shared" si="3"/>
        <v/>
      </c>
    </row>
    <row r="203" spans="1:4" ht="13.5">
      <c r="A203" s="116" t="s">
        <v>84</v>
      </c>
      <c r="B203" s="117"/>
      <c r="C203" s="117"/>
      <c r="D203" s="95" t="str">
        <f t="shared" si="3"/>
        <v/>
      </c>
    </row>
    <row r="204" spans="1:4" ht="13.5">
      <c r="A204" s="118" t="s">
        <v>173</v>
      </c>
      <c r="B204" s="117">
        <v>48</v>
      </c>
      <c r="C204" s="117"/>
      <c r="D204" s="95">
        <f t="shared" si="3"/>
        <v>0</v>
      </c>
    </row>
    <row r="205" spans="1:4" ht="13.5">
      <c r="A205" s="118" t="s">
        <v>174</v>
      </c>
      <c r="B205" s="95">
        <f>SUM(B206:B212)</f>
        <v>124</v>
      </c>
      <c r="C205" s="95">
        <f>SUM(C206:C212)</f>
        <v>186</v>
      </c>
      <c r="D205" s="95">
        <f t="shared" si="3"/>
        <v>150</v>
      </c>
    </row>
    <row r="206" spans="1:4" ht="13.5">
      <c r="A206" s="118" t="s">
        <v>75</v>
      </c>
      <c r="B206" s="117">
        <v>92</v>
      </c>
      <c r="C206" s="117">
        <v>165</v>
      </c>
      <c r="D206" s="95">
        <f t="shared" si="3"/>
        <v>179.3</v>
      </c>
    </row>
    <row r="207" spans="1:4" ht="13.5">
      <c r="A207" s="116" t="s">
        <v>76</v>
      </c>
      <c r="B207" s="117"/>
      <c r="C207" s="117"/>
      <c r="D207" s="95" t="str">
        <f t="shared" si="3"/>
        <v/>
      </c>
    </row>
    <row r="208" spans="1:4" ht="13.5">
      <c r="A208" s="116" t="s">
        <v>77</v>
      </c>
      <c r="B208" s="117"/>
      <c r="C208" s="117"/>
      <c r="D208" s="95" t="str">
        <f t="shared" si="3"/>
        <v/>
      </c>
    </row>
    <row r="209" spans="1:4" ht="13.5">
      <c r="A209" s="116" t="s">
        <v>1306</v>
      </c>
      <c r="B209" s="117">
        <v>25</v>
      </c>
      <c r="C209" s="117">
        <v>15</v>
      </c>
      <c r="D209" s="95">
        <f t="shared" si="3"/>
        <v>60</v>
      </c>
    </row>
    <row r="210" spans="1:4" ht="13.5">
      <c r="A210" s="116" t="s">
        <v>1307</v>
      </c>
      <c r="B210" s="117"/>
      <c r="C210" s="117"/>
      <c r="D210" s="95" t="str">
        <f t="shared" si="3"/>
        <v/>
      </c>
    </row>
    <row r="211" spans="1:4" ht="13.5">
      <c r="A211" s="116" t="s">
        <v>84</v>
      </c>
      <c r="B211" s="122"/>
      <c r="C211" s="122"/>
      <c r="D211" s="95" t="str">
        <f t="shared" si="3"/>
        <v/>
      </c>
    </row>
    <row r="212" spans="1:4" ht="13.5">
      <c r="A212" s="118" t="s">
        <v>175</v>
      </c>
      <c r="B212" s="122">
        <v>7</v>
      </c>
      <c r="C212" s="122">
        <v>6</v>
      </c>
      <c r="D212" s="95">
        <f t="shared" si="3"/>
        <v>85.7</v>
      </c>
    </row>
    <row r="213" spans="1:4" ht="13.5">
      <c r="A213" s="118" t="s">
        <v>176</v>
      </c>
      <c r="B213" s="123">
        <f>SUM(B214:B218)</f>
        <v>0</v>
      </c>
      <c r="C213" s="123">
        <f>SUM(C214:C218)</f>
        <v>0</v>
      </c>
      <c r="D213" s="95" t="str">
        <f t="shared" si="3"/>
        <v/>
      </c>
    </row>
    <row r="214" spans="1:4" ht="13.5">
      <c r="A214" s="118" t="s">
        <v>75</v>
      </c>
      <c r="B214" s="117"/>
      <c r="C214" s="117"/>
      <c r="D214" s="95" t="str">
        <f t="shared" si="3"/>
        <v/>
      </c>
    </row>
    <row r="215" spans="1:4" ht="13.5">
      <c r="A215" s="114" t="s">
        <v>76</v>
      </c>
      <c r="B215" s="117"/>
      <c r="C215" s="117"/>
      <c r="D215" s="95" t="str">
        <f t="shared" si="3"/>
        <v/>
      </c>
    </row>
    <row r="216" spans="1:4" ht="13.5">
      <c r="A216" s="116" t="s">
        <v>77</v>
      </c>
      <c r="B216" s="124"/>
      <c r="C216" s="124"/>
      <c r="D216" s="95" t="str">
        <f t="shared" si="3"/>
        <v/>
      </c>
    </row>
    <row r="217" spans="1:4" ht="13.5">
      <c r="A217" s="116" t="s">
        <v>84</v>
      </c>
      <c r="B217" s="124"/>
      <c r="C217" s="124"/>
      <c r="D217" s="95" t="str">
        <f t="shared" si="3"/>
        <v/>
      </c>
    </row>
    <row r="218" spans="1:4" ht="13.5">
      <c r="A218" s="116" t="s">
        <v>177</v>
      </c>
      <c r="B218" s="124"/>
      <c r="C218" s="124"/>
      <c r="D218" s="95" t="str">
        <f t="shared" si="3"/>
        <v/>
      </c>
    </row>
    <row r="219" spans="1:4" ht="13.5">
      <c r="A219" s="118" t="s">
        <v>178</v>
      </c>
      <c r="B219" s="101">
        <f>SUM(B220:B224)</f>
        <v>232</v>
      </c>
      <c r="C219" s="101">
        <f>SUM(C220:C224)</f>
        <v>235</v>
      </c>
      <c r="D219" s="95">
        <f t="shared" si="3"/>
        <v>101.3</v>
      </c>
    </row>
    <row r="220" spans="1:4" ht="13.5">
      <c r="A220" s="118" t="s">
        <v>75</v>
      </c>
      <c r="B220" s="125">
        <v>207</v>
      </c>
      <c r="C220" s="125">
        <v>235</v>
      </c>
      <c r="D220" s="95">
        <f t="shared" si="3"/>
        <v>113.5</v>
      </c>
    </row>
    <row r="221" spans="1:4" ht="13.5">
      <c r="A221" s="118" t="s">
        <v>76</v>
      </c>
      <c r="B221" s="125"/>
      <c r="C221" s="125"/>
      <c r="D221" s="95" t="str">
        <f t="shared" si="3"/>
        <v/>
      </c>
    </row>
    <row r="222" spans="1:4" ht="13.5">
      <c r="A222" s="116" t="s">
        <v>77</v>
      </c>
      <c r="B222" s="125"/>
      <c r="C222" s="125"/>
      <c r="D222" s="95" t="str">
        <f t="shared" si="3"/>
        <v/>
      </c>
    </row>
    <row r="223" spans="1:4" ht="13.5">
      <c r="A223" s="116" t="s">
        <v>84</v>
      </c>
      <c r="B223" s="125"/>
      <c r="C223" s="125"/>
      <c r="D223" s="95" t="str">
        <f t="shared" si="3"/>
        <v/>
      </c>
    </row>
    <row r="224" spans="1:4" ht="13.5">
      <c r="A224" s="116" t="s">
        <v>179</v>
      </c>
      <c r="B224" s="125">
        <v>25</v>
      </c>
      <c r="C224" s="125"/>
      <c r="D224" s="95">
        <f t="shared" si="3"/>
        <v>0</v>
      </c>
    </row>
    <row r="225" spans="1:4" ht="13.5">
      <c r="A225" s="116" t="s">
        <v>1308</v>
      </c>
      <c r="B225" s="126">
        <f>SUM(B226:B231)</f>
        <v>0</v>
      </c>
      <c r="C225" s="126">
        <f>SUM(C226:C231)</f>
        <v>0</v>
      </c>
      <c r="D225" s="95" t="str">
        <f t="shared" si="3"/>
        <v/>
      </c>
    </row>
    <row r="226" spans="1:4" ht="13.5">
      <c r="A226" s="116" t="s">
        <v>75</v>
      </c>
      <c r="B226" s="125"/>
      <c r="C226" s="125"/>
      <c r="D226" s="95" t="str">
        <f t="shared" si="3"/>
        <v/>
      </c>
    </row>
    <row r="227" spans="1:4" ht="13.5">
      <c r="A227" s="116" t="s">
        <v>76</v>
      </c>
      <c r="B227" s="125"/>
      <c r="C227" s="125"/>
      <c r="D227" s="95" t="str">
        <f t="shared" si="3"/>
        <v/>
      </c>
    </row>
    <row r="228" spans="1:4" ht="13.5">
      <c r="A228" s="116" t="s">
        <v>77</v>
      </c>
      <c r="B228" s="124"/>
      <c r="C228" s="124"/>
      <c r="D228" s="95" t="str">
        <f t="shared" si="3"/>
        <v/>
      </c>
    </row>
    <row r="229" spans="1:4" ht="13.5">
      <c r="A229" s="116" t="s">
        <v>1309</v>
      </c>
      <c r="B229" s="124"/>
      <c r="C229" s="124"/>
      <c r="D229" s="95" t="str">
        <f t="shared" si="3"/>
        <v/>
      </c>
    </row>
    <row r="230" spans="1:4" ht="13.5">
      <c r="A230" s="116" t="s">
        <v>84</v>
      </c>
      <c r="B230" s="124"/>
      <c r="C230" s="124"/>
      <c r="D230" s="95" t="str">
        <f t="shared" si="3"/>
        <v/>
      </c>
    </row>
    <row r="231" spans="1:4" ht="13.5">
      <c r="A231" s="116" t="s">
        <v>1310</v>
      </c>
      <c r="B231" s="124"/>
      <c r="C231" s="124"/>
      <c r="D231" s="95" t="str">
        <f t="shared" si="3"/>
        <v/>
      </c>
    </row>
    <row r="232" spans="1:4" ht="13.5">
      <c r="A232" s="116" t="s">
        <v>1311</v>
      </c>
      <c r="B232" s="101">
        <f>SUM(B233:B246)</f>
        <v>2430</v>
      </c>
      <c r="C232" s="101">
        <f>SUM(C233:C246)</f>
        <v>2110</v>
      </c>
      <c r="D232" s="95">
        <f t="shared" si="3"/>
        <v>86.8</v>
      </c>
    </row>
    <row r="233" spans="1:4" ht="13.5">
      <c r="A233" s="116" t="s">
        <v>75</v>
      </c>
      <c r="B233" s="117">
        <v>2019</v>
      </c>
      <c r="C233" s="117">
        <v>1105</v>
      </c>
      <c r="D233" s="95">
        <f t="shared" si="3"/>
        <v>54.7</v>
      </c>
    </row>
    <row r="234" spans="1:4" ht="13.5">
      <c r="A234" s="116" t="s">
        <v>76</v>
      </c>
      <c r="B234" s="117">
        <v>116</v>
      </c>
      <c r="C234" s="117"/>
      <c r="D234" s="95">
        <f t="shared" si="3"/>
        <v>0</v>
      </c>
    </row>
    <row r="235" spans="1:4" ht="13.5">
      <c r="A235" s="116" t="s">
        <v>77</v>
      </c>
      <c r="B235" s="117"/>
      <c r="C235" s="117"/>
      <c r="D235" s="95" t="str">
        <f t="shared" si="3"/>
        <v/>
      </c>
    </row>
    <row r="236" spans="1:4" ht="13.5">
      <c r="A236" s="116" t="s">
        <v>1312</v>
      </c>
      <c r="B236" s="117">
        <v>15</v>
      </c>
      <c r="C236" s="117">
        <v>319</v>
      </c>
      <c r="D236" s="95">
        <f t="shared" si="3"/>
        <v>2126.6999999999998</v>
      </c>
    </row>
    <row r="237" spans="1:4" ht="13.5">
      <c r="A237" s="116" t="s">
        <v>1313</v>
      </c>
      <c r="B237" s="117">
        <v>138</v>
      </c>
      <c r="C237" s="117">
        <v>401</v>
      </c>
      <c r="D237" s="95">
        <f t="shared" si="3"/>
        <v>290.60000000000002</v>
      </c>
    </row>
    <row r="238" spans="1:4" ht="13.5">
      <c r="A238" s="116" t="s">
        <v>116</v>
      </c>
      <c r="B238" s="117"/>
      <c r="C238" s="117"/>
      <c r="D238" s="95" t="str">
        <f t="shared" si="3"/>
        <v/>
      </c>
    </row>
    <row r="239" spans="1:4" ht="13.5">
      <c r="A239" s="116" t="s">
        <v>1314</v>
      </c>
      <c r="B239" s="117"/>
      <c r="C239" s="117"/>
      <c r="D239" s="95" t="str">
        <f t="shared" si="3"/>
        <v/>
      </c>
    </row>
    <row r="240" spans="1:4" ht="13.5">
      <c r="A240" s="116" t="s">
        <v>1315</v>
      </c>
      <c r="B240" s="117"/>
      <c r="C240" s="117"/>
      <c r="D240" s="95" t="str">
        <f t="shared" si="3"/>
        <v/>
      </c>
    </row>
    <row r="241" spans="1:4" ht="13.5">
      <c r="A241" s="116" t="s">
        <v>1316</v>
      </c>
      <c r="B241" s="117"/>
      <c r="C241" s="117"/>
      <c r="D241" s="95" t="str">
        <f t="shared" si="3"/>
        <v/>
      </c>
    </row>
    <row r="242" spans="1:4" ht="13.5">
      <c r="A242" s="116" t="s">
        <v>1317</v>
      </c>
      <c r="B242" s="117"/>
      <c r="C242" s="117"/>
      <c r="D242" s="95" t="str">
        <f t="shared" si="3"/>
        <v/>
      </c>
    </row>
    <row r="243" spans="1:4" ht="13.5">
      <c r="A243" s="116" t="s">
        <v>1318</v>
      </c>
      <c r="B243" s="117"/>
      <c r="C243" s="117"/>
      <c r="D243" s="95" t="str">
        <f t="shared" si="3"/>
        <v/>
      </c>
    </row>
    <row r="244" spans="1:4" ht="13.5">
      <c r="A244" s="116" t="s">
        <v>1319</v>
      </c>
      <c r="B244" s="117"/>
      <c r="C244" s="117"/>
      <c r="D244" s="95" t="str">
        <f t="shared" si="3"/>
        <v/>
      </c>
    </row>
    <row r="245" spans="1:4" ht="13.5">
      <c r="A245" s="116" t="s">
        <v>84</v>
      </c>
      <c r="B245" s="117">
        <v>82</v>
      </c>
      <c r="C245" s="117">
        <v>285</v>
      </c>
      <c r="D245" s="95">
        <f t="shared" si="3"/>
        <v>347.6</v>
      </c>
    </row>
    <row r="246" spans="1:4" ht="13.5">
      <c r="A246" s="116" t="s">
        <v>1320</v>
      </c>
      <c r="B246" s="117">
        <v>60</v>
      </c>
      <c r="C246" s="117"/>
      <c r="D246" s="95">
        <f t="shared" si="3"/>
        <v>0</v>
      </c>
    </row>
    <row r="247" spans="1:4" ht="13.5">
      <c r="A247" s="116" t="s">
        <v>180</v>
      </c>
      <c r="B247" s="95">
        <f>SUM(B248:B249)</f>
        <v>178</v>
      </c>
      <c r="C247" s="95">
        <f>SUM(C248:C249)</f>
        <v>149</v>
      </c>
      <c r="D247" s="95">
        <f t="shared" si="3"/>
        <v>83.7</v>
      </c>
    </row>
    <row r="248" spans="1:4" ht="13.5">
      <c r="A248" s="118" t="s">
        <v>181</v>
      </c>
      <c r="B248" s="117">
        <v>43</v>
      </c>
      <c r="C248" s="117"/>
      <c r="D248" s="95">
        <f t="shared" si="3"/>
        <v>0</v>
      </c>
    </row>
    <row r="249" spans="1:4" ht="13.5">
      <c r="A249" s="118" t="s">
        <v>1321</v>
      </c>
      <c r="B249" s="117">
        <v>135</v>
      </c>
      <c r="C249" s="117">
        <v>149</v>
      </c>
      <c r="D249" s="95">
        <f t="shared" si="3"/>
        <v>110.4</v>
      </c>
    </row>
    <row r="250" spans="1:4" ht="13.5">
      <c r="A250" s="114" t="s">
        <v>182</v>
      </c>
      <c r="B250" s="127">
        <f>SUM(B251:B252)</f>
        <v>0</v>
      </c>
      <c r="C250" s="127">
        <f>SUM(C251:C252)</f>
        <v>0</v>
      </c>
      <c r="D250" s="95" t="str">
        <f t="shared" si="3"/>
        <v/>
      </c>
    </row>
    <row r="251" spans="1:4" ht="13.5">
      <c r="A251" s="116" t="s">
        <v>183</v>
      </c>
      <c r="B251" s="117"/>
      <c r="C251" s="117"/>
      <c r="D251" s="95" t="str">
        <f t="shared" si="3"/>
        <v/>
      </c>
    </row>
    <row r="252" spans="1:4" ht="13.5">
      <c r="A252" s="116" t="s">
        <v>184</v>
      </c>
      <c r="B252" s="117"/>
      <c r="C252" s="117"/>
      <c r="D252" s="95" t="str">
        <f t="shared" si="3"/>
        <v/>
      </c>
    </row>
    <row r="253" spans="1:4" ht="13.5">
      <c r="A253" s="114" t="s">
        <v>185</v>
      </c>
      <c r="B253" s="127">
        <f>SUM(B254,B264)</f>
        <v>350</v>
      </c>
      <c r="C253" s="127">
        <f>SUM(C254,C264)</f>
        <v>333</v>
      </c>
      <c r="D253" s="95">
        <f t="shared" si="3"/>
        <v>95.1</v>
      </c>
    </row>
    <row r="254" spans="1:4" ht="13.5">
      <c r="A254" s="118" t="s">
        <v>186</v>
      </c>
      <c r="B254" s="95">
        <f>SUM(B255:B263)</f>
        <v>350</v>
      </c>
      <c r="C254" s="95">
        <f>SUM(C255:C263)</f>
        <v>333</v>
      </c>
      <c r="D254" s="95">
        <f t="shared" si="3"/>
        <v>95.1</v>
      </c>
    </row>
    <row r="255" spans="1:4" ht="13.5">
      <c r="A255" s="118" t="s">
        <v>187</v>
      </c>
      <c r="B255" s="117"/>
      <c r="C255" s="117"/>
      <c r="D255" s="95" t="str">
        <f t="shared" si="3"/>
        <v/>
      </c>
    </row>
    <row r="256" spans="1:4" ht="13.5">
      <c r="A256" s="116" t="s">
        <v>188</v>
      </c>
      <c r="B256" s="117"/>
      <c r="C256" s="117"/>
      <c r="D256" s="95" t="str">
        <f t="shared" si="3"/>
        <v/>
      </c>
    </row>
    <row r="257" spans="1:4" ht="13.5">
      <c r="A257" s="116" t="s">
        <v>189</v>
      </c>
      <c r="B257" s="117"/>
      <c r="C257" s="117">
        <v>8</v>
      </c>
      <c r="D257" s="95" t="str">
        <f t="shared" si="3"/>
        <v/>
      </c>
    </row>
    <row r="258" spans="1:4" ht="13.5">
      <c r="A258" s="116" t="s">
        <v>190</v>
      </c>
      <c r="B258" s="117"/>
      <c r="C258" s="117"/>
      <c r="D258" s="95" t="str">
        <f t="shared" si="3"/>
        <v/>
      </c>
    </row>
    <row r="259" spans="1:4" ht="13.5">
      <c r="A259" s="118" t="s">
        <v>191</v>
      </c>
      <c r="B259" s="117"/>
      <c r="C259" s="117"/>
      <c r="D259" s="95" t="str">
        <f t="shared" si="3"/>
        <v/>
      </c>
    </row>
    <row r="260" spans="1:4" ht="13.5">
      <c r="A260" s="118" t="s">
        <v>192</v>
      </c>
      <c r="B260" s="117"/>
      <c r="C260" s="117"/>
      <c r="D260" s="95" t="str">
        <f t="shared" si="3"/>
        <v/>
      </c>
    </row>
    <row r="261" spans="1:4" ht="13.5">
      <c r="A261" s="118" t="s">
        <v>193</v>
      </c>
      <c r="B261" s="117">
        <v>259</v>
      </c>
      <c r="C261" s="117">
        <v>325</v>
      </c>
      <c r="D261" s="95">
        <f t="shared" ref="D261:D324" si="4">IF(B261=0,"",ROUND(C261/B261*100,1))</f>
        <v>125.5</v>
      </c>
    </row>
    <row r="262" spans="1:4" ht="13.5">
      <c r="A262" s="118" t="s">
        <v>1322</v>
      </c>
      <c r="B262" s="117"/>
      <c r="C262" s="117"/>
      <c r="D262" s="95" t="str">
        <f t="shared" si="4"/>
        <v/>
      </c>
    </row>
    <row r="263" spans="1:4" ht="13.5">
      <c r="A263" s="118" t="s">
        <v>194</v>
      </c>
      <c r="B263" s="117">
        <v>91</v>
      </c>
      <c r="C263" s="117"/>
      <c r="D263" s="95">
        <f t="shared" si="4"/>
        <v>0</v>
      </c>
    </row>
    <row r="264" spans="1:4" ht="13.5">
      <c r="A264" s="118" t="s">
        <v>195</v>
      </c>
      <c r="B264" s="117"/>
      <c r="C264" s="117"/>
      <c r="D264" s="95" t="str">
        <f t="shared" si="4"/>
        <v/>
      </c>
    </row>
    <row r="265" spans="1:4" ht="13.5">
      <c r="A265" s="114" t="s">
        <v>196</v>
      </c>
      <c r="B265" s="127">
        <f>SUM(B266,B269,B280,B287,B295,B304,B320,B330,B340,B348,B354)</f>
        <v>14130</v>
      </c>
      <c r="C265" s="127">
        <f>SUM(C266,C269,C280,C287,C295,C304,C320,C330,C340,C348,C354)</f>
        <v>13595</v>
      </c>
      <c r="D265" s="95">
        <f t="shared" si="4"/>
        <v>96.2</v>
      </c>
    </row>
    <row r="266" spans="1:4" ht="13.5">
      <c r="A266" s="116" t="s">
        <v>1323</v>
      </c>
      <c r="B266" s="95">
        <f>SUM(B267:B268)</f>
        <v>15</v>
      </c>
      <c r="C266" s="95">
        <f>SUM(C267:C268)</f>
        <v>30</v>
      </c>
      <c r="D266" s="95">
        <f t="shared" si="4"/>
        <v>200</v>
      </c>
    </row>
    <row r="267" spans="1:4" ht="13.5">
      <c r="A267" s="116" t="s">
        <v>1324</v>
      </c>
      <c r="B267" s="117"/>
      <c r="C267" s="117"/>
      <c r="D267" s="95" t="str">
        <f t="shared" si="4"/>
        <v/>
      </c>
    </row>
    <row r="268" spans="1:4" ht="13.5">
      <c r="A268" s="118" t="s">
        <v>1325</v>
      </c>
      <c r="B268" s="117">
        <v>15</v>
      </c>
      <c r="C268" s="117">
        <v>30</v>
      </c>
      <c r="D268" s="95">
        <f t="shared" si="4"/>
        <v>200</v>
      </c>
    </row>
    <row r="269" spans="1:4" ht="13.5">
      <c r="A269" s="118" t="s">
        <v>197</v>
      </c>
      <c r="B269" s="95">
        <f>SUM(B270:B279)</f>
        <v>8153</v>
      </c>
      <c r="C269" s="95">
        <f>SUM(C270:C279)</f>
        <v>9835</v>
      </c>
      <c r="D269" s="95">
        <f t="shared" si="4"/>
        <v>120.6</v>
      </c>
    </row>
    <row r="270" spans="1:4" ht="13.5">
      <c r="A270" s="118" t="s">
        <v>75</v>
      </c>
      <c r="B270" s="117">
        <v>4805</v>
      </c>
      <c r="C270" s="117">
        <v>8590</v>
      </c>
      <c r="D270" s="95">
        <f t="shared" si="4"/>
        <v>178.8</v>
      </c>
    </row>
    <row r="271" spans="1:4" ht="13.5">
      <c r="A271" s="118" t="s">
        <v>76</v>
      </c>
      <c r="B271" s="117">
        <v>18</v>
      </c>
      <c r="C271" s="117"/>
      <c r="D271" s="95">
        <f t="shared" si="4"/>
        <v>0</v>
      </c>
    </row>
    <row r="272" spans="1:4" ht="13.5">
      <c r="A272" s="118" t="s">
        <v>77</v>
      </c>
      <c r="B272" s="117"/>
      <c r="C272" s="117"/>
      <c r="D272" s="95" t="str">
        <f t="shared" si="4"/>
        <v/>
      </c>
    </row>
    <row r="273" spans="1:4" ht="13.5">
      <c r="A273" s="118" t="s">
        <v>116</v>
      </c>
      <c r="B273" s="117">
        <v>574</v>
      </c>
      <c r="C273" s="117"/>
      <c r="D273" s="95">
        <f t="shared" si="4"/>
        <v>0</v>
      </c>
    </row>
    <row r="274" spans="1:4" ht="13.5">
      <c r="A274" s="118" t="s">
        <v>1326</v>
      </c>
      <c r="B274" s="117">
        <v>103</v>
      </c>
      <c r="C274" s="117"/>
      <c r="D274" s="95">
        <f t="shared" si="4"/>
        <v>0</v>
      </c>
    </row>
    <row r="275" spans="1:4" ht="13.5">
      <c r="A275" s="118" t="s">
        <v>1327</v>
      </c>
      <c r="B275" s="117">
        <v>294</v>
      </c>
      <c r="C275" s="117">
        <v>226</v>
      </c>
      <c r="D275" s="95">
        <f t="shared" si="4"/>
        <v>76.900000000000006</v>
      </c>
    </row>
    <row r="276" spans="1:4" ht="13.5">
      <c r="A276" s="118" t="s">
        <v>1328</v>
      </c>
      <c r="B276" s="117"/>
      <c r="C276" s="117"/>
      <c r="D276" s="95" t="str">
        <f t="shared" si="4"/>
        <v/>
      </c>
    </row>
    <row r="277" spans="1:4" ht="13.5">
      <c r="A277" s="118" t="s">
        <v>1329</v>
      </c>
      <c r="B277" s="117"/>
      <c r="C277" s="117"/>
      <c r="D277" s="95" t="str">
        <f t="shared" si="4"/>
        <v/>
      </c>
    </row>
    <row r="278" spans="1:4" ht="13.5">
      <c r="A278" s="118" t="s">
        <v>84</v>
      </c>
      <c r="B278" s="117">
        <v>198</v>
      </c>
      <c r="C278" s="117"/>
      <c r="D278" s="95">
        <f t="shared" si="4"/>
        <v>0</v>
      </c>
    </row>
    <row r="279" spans="1:4" ht="13.5">
      <c r="A279" s="118" t="s">
        <v>1330</v>
      </c>
      <c r="B279" s="117">
        <v>2161</v>
      </c>
      <c r="C279" s="117">
        <v>1019</v>
      </c>
      <c r="D279" s="95">
        <f t="shared" si="4"/>
        <v>47.2</v>
      </c>
    </row>
    <row r="280" spans="1:4" ht="13.5">
      <c r="A280" s="116" t="s">
        <v>198</v>
      </c>
      <c r="B280" s="95">
        <f>SUM(B281:B286)</f>
        <v>0</v>
      </c>
      <c r="C280" s="95">
        <f>SUM(C281:C286)</f>
        <v>0</v>
      </c>
      <c r="D280" s="95" t="str">
        <f t="shared" si="4"/>
        <v/>
      </c>
    </row>
    <row r="281" spans="1:4" ht="13.5">
      <c r="A281" s="116" t="s">
        <v>75</v>
      </c>
      <c r="B281" s="117"/>
      <c r="C281" s="117"/>
      <c r="D281" s="95" t="str">
        <f t="shared" si="4"/>
        <v/>
      </c>
    </row>
    <row r="282" spans="1:4" ht="13.5">
      <c r="A282" s="116" t="s">
        <v>76</v>
      </c>
      <c r="B282" s="117"/>
      <c r="C282" s="117"/>
      <c r="D282" s="95" t="str">
        <f t="shared" si="4"/>
        <v/>
      </c>
    </row>
    <row r="283" spans="1:4" ht="13.5">
      <c r="A283" s="118" t="s">
        <v>77</v>
      </c>
      <c r="B283" s="117"/>
      <c r="C283" s="117"/>
      <c r="D283" s="95" t="str">
        <f t="shared" si="4"/>
        <v/>
      </c>
    </row>
    <row r="284" spans="1:4" ht="13.5">
      <c r="A284" s="118" t="s">
        <v>199</v>
      </c>
      <c r="B284" s="117"/>
      <c r="C284" s="117"/>
      <c r="D284" s="95" t="str">
        <f t="shared" si="4"/>
        <v/>
      </c>
    </row>
    <row r="285" spans="1:4" ht="13.5">
      <c r="A285" s="118" t="s">
        <v>84</v>
      </c>
      <c r="B285" s="117"/>
      <c r="C285" s="117"/>
      <c r="D285" s="95" t="str">
        <f t="shared" si="4"/>
        <v/>
      </c>
    </row>
    <row r="286" spans="1:4" ht="13.5">
      <c r="A286" s="114" t="s">
        <v>200</v>
      </c>
      <c r="B286" s="117"/>
      <c r="C286" s="117"/>
      <c r="D286" s="95" t="str">
        <f t="shared" si="4"/>
        <v/>
      </c>
    </row>
    <row r="287" spans="1:4" ht="13.5">
      <c r="A287" s="119" t="s">
        <v>201</v>
      </c>
      <c r="B287" s="95">
        <f>SUM(B288:B294)</f>
        <v>3082</v>
      </c>
      <c r="C287" s="95">
        <f>SUM(C288:C294)</f>
        <v>1277</v>
      </c>
      <c r="D287" s="95">
        <f t="shared" si="4"/>
        <v>41.4</v>
      </c>
    </row>
    <row r="288" spans="1:4" ht="13.5">
      <c r="A288" s="116" t="s">
        <v>75</v>
      </c>
      <c r="B288" s="117">
        <v>2846</v>
      </c>
      <c r="C288" s="117">
        <v>1277</v>
      </c>
      <c r="D288" s="95">
        <f t="shared" si="4"/>
        <v>44.9</v>
      </c>
    </row>
    <row r="289" spans="1:4" ht="13.5">
      <c r="A289" s="116" t="s">
        <v>76</v>
      </c>
      <c r="B289" s="117"/>
      <c r="C289" s="117"/>
      <c r="D289" s="95" t="str">
        <f t="shared" si="4"/>
        <v/>
      </c>
    </row>
    <row r="290" spans="1:4" ht="13.5">
      <c r="A290" s="118" t="s">
        <v>77</v>
      </c>
      <c r="B290" s="117"/>
      <c r="C290" s="117"/>
      <c r="D290" s="95" t="str">
        <f t="shared" si="4"/>
        <v/>
      </c>
    </row>
    <row r="291" spans="1:4" ht="13.5">
      <c r="A291" s="118" t="s">
        <v>202</v>
      </c>
      <c r="B291" s="117"/>
      <c r="C291" s="117"/>
      <c r="D291" s="95" t="str">
        <f t="shared" si="4"/>
        <v/>
      </c>
    </row>
    <row r="292" spans="1:4" ht="13.5">
      <c r="A292" s="118" t="s">
        <v>1331</v>
      </c>
      <c r="B292" s="117"/>
      <c r="C292" s="117"/>
      <c r="D292" s="95" t="str">
        <f t="shared" si="4"/>
        <v/>
      </c>
    </row>
    <row r="293" spans="1:4" ht="13.5">
      <c r="A293" s="118" t="s">
        <v>84</v>
      </c>
      <c r="B293" s="117"/>
      <c r="C293" s="117"/>
      <c r="D293" s="95" t="str">
        <f t="shared" si="4"/>
        <v/>
      </c>
    </row>
    <row r="294" spans="1:4" ht="13.5">
      <c r="A294" s="118" t="s">
        <v>203</v>
      </c>
      <c r="B294" s="117">
        <v>236</v>
      </c>
      <c r="C294" s="117"/>
      <c r="D294" s="95">
        <f t="shared" si="4"/>
        <v>0</v>
      </c>
    </row>
    <row r="295" spans="1:4" ht="13.5">
      <c r="A295" s="114" t="s">
        <v>204</v>
      </c>
      <c r="B295" s="95">
        <f>SUM(B296:B303)</f>
        <v>1981</v>
      </c>
      <c r="C295" s="95">
        <f>SUM(C296:C303)</f>
        <v>1761</v>
      </c>
      <c r="D295" s="95">
        <f t="shared" si="4"/>
        <v>88.9</v>
      </c>
    </row>
    <row r="296" spans="1:4" ht="13.5">
      <c r="A296" s="116" t="s">
        <v>75</v>
      </c>
      <c r="B296" s="117">
        <v>1607</v>
      </c>
      <c r="C296" s="117">
        <v>1761</v>
      </c>
      <c r="D296" s="95">
        <f t="shared" si="4"/>
        <v>109.6</v>
      </c>
    </row>
    <row r="297" spans="1:4" ht="13.5">
      <c r="A297" s="116" t="s">
        <v>76</v>
      </c>
      <c r="B297" s="117"/>
      <c r="C297" s="117"/>
      <c r="D297" s="95" t="str">
        <f t="shared" si="4"/>
        <v/>
      </c>
    </row>
    <row r="298" spans="1:4" ht="13.5">
      <c r="A298" s="116" t="s">
        <v>77</v>
      </c>
      <c r="B298" s="117"/>
      <c r="C298" s="117"/>
      <c r="D298" s="95" t="str">
        <f t="shared" si="4"/>
        <v/>
      </c>
    </row>
    <row r="299" spans="1:4" ht="13.5">
      <c r="A299" s="118" t="s">
        <v>205</v>
      </c>
      <c r="B299" s="117"/>
      <c r="C299" s="117"/>
      <c r="D299" s="95" t="str">
        <f t="shared" si="4"/>
        <v/>
      </c>
    </row>
    <row r="300" spans="1:4" ht="13.5">
      <c r="A300" s="118" t="s">
        <v>206</v>
      </c>
      <c r="B300" s="117"/>
      <c r="C300" s="117"/>
      <c r="D300" s="95" t="str">
        <f t="shared" si="4"/>
        <v/>
      </c>
    </row>
    <row r="301" spans="1:4" ht="13.5">
      <c r="A301" s="118" t="s">
        <v>207</v>
      </c>
      <c r="B301" s="117"/>
      <c r="C301" s="117"/>
      <c r="D301" s="95" t="str">
        <f t="shared" si="4"/>
        <v/>
      </c>
    </row>
    <row r="302" spans="1:4" ht="13.5">
      <c r="A302" s="116" t="s">
        <v>84</v>
      </c>
      <c r="B302" s="117"/>
      <c r="C302" s="117"/>
      <c r="D302" s="95" t="str">
        <f t="shared" si="4"/>
        <v/>
      </c>
    </row>
    <row r="303" spans="1:4" ht="13.5">
      <c r="A303" s="116" t="s">
        <v>208</v>
      </c>
      <c r="B303" s="117">
        <v>374</v>
      </c>
      <c r="C303" s="117"/>
      <c r="D303" s="95">
        <f t="shared" si="4"/>
        <v>0</v>
      </c>
    </row>
    <row r="304" spans="1:4" ht="13.5">
      <c r="A304" s="116" t="s">
        <v>209</v>
      </c>
      <c r="B304" s="95">
        <f>SUM(B305:B319)</f>
        <v>899</v>
      </c>
      <c r="C304" s="95">
        <f>SUM(C305:C319)</f>
        <v>685</v>
      </c>
      <c r="D304" s="95">
        <f t="shared" si="4"/>
        <v>76.2</v>
      </c>
    </row>
    <row r="305" spans="1:4" ht="13.5">
      <c r="A305" s="118" t="s">
        <v>75</v>
      </c>
      <c r="B305" s="117">
        <v>413</v>
      </c>
      <c r="C305" s="117">
        <v>393</v>
      </c>
      <c r="D305" s="95">
        <f t="shared" si="4"/>
        <v>95.2</v>
      </c>
    </row>
    <row r="306" spans="1:4" ht="13.5">
      <c r="A306" s="118" t="s">
        <v>76</v>
      </c>
      <c r="B306" s="117"/>
      <c r="C306" s="117"/>
      <c r="D306" s="95" t="str">
        <f t="shared" si="4"/>
        <v/>
      </c>
    </row>
    <row r="307" spans="1:4" ht="13.5">
      <c r="A307" s="118" t="s">
        <v>77</v>
      </c>
      <c r="B307" s="117"/>
      <c r="C307" s="117"/>
      <c r="D307" s="95" t="str">
        <f t="shared" si="4"/>
        <v/>
      </c>
    </row>
    <row r="308" spans="1:4" ht="13.5">
      <c r="A308" s="114" t="s">
        <v>210</v>
      </c>
      <c r="B308" s="117">
        <v>220</v>
      </c>
      <c r="C308" s="117">
        <v>220</v>
      </c>
      <c r="D308" s="95">
        <f t="shared" si="4"/>
        <v>100</v>
      </c>
    </row>
    <row r="309" spans="1:4" ht="13.5">
      <c r="A309" s="116" t="s">
        <v>211</v>
      </c>
      <c r="B309" s="117"/>
      <c r="C309" s="117"/>
      <c r="D309" s="95" t="str">
        <f t="shared" si="4"/>
        <v/>
      </c>
    </row>
    <row r="310" spans="1:4" ht="13.5">
      <c r="A310" s="116" t="s">
        <v>212</v>
      </c>
      <c r="B310" s="117">
        <v>9</v>
      </c>
      <c r="C310" s="117"/>
      <c r="D310" s="95">
        <f t="shared" si="4"/>
        <v>0</v>
      </c>
    </row>
    <row r="311" spans="1:4" ht="13.5">
      <c r="A311" s="119" t="s">
        <v>213</v>
      </c>
      <c r="B311" s="117">
        <v>74</v>
      </c>
      <c r="C311" s="117">
        <v>5</v>
      </c>
      <c r="D311" s="95">
        <f t="shared" si="4"/>
        <v>6.8</v>
      </c>
    </row>
    <row r="312" spans="1:4" ht="13.5">
      <c r="A312" s="118" t="s">
        <v>1332</v>
      </c>
      <c r="B312" s="117"/>
      <c r="C312" s="117"/>
      <c r="D312" s="95" t="str">
        <f t="shared" si="4"/>
        <v/>
      </c>
    </row>
    <row r="313" spans="1:4" ht="13.5">
      <c r="A313" s="118" t="s">
        <v>214</v>
      </c>
      <c r="B313" s="117"/>
      <c r="C313" s="117"/>
      <c r="D313" s="95" t="str">
        <f t="shared" si="4"/>
        <v/>
      </c>
    </row>
    <row r="314" spans="1:4" ht="13.5">
      <c r="A314" s="118" t="s">
        <v>215</v>
      </c>
      <c r="B314" s="117">
        <v>10</v>
      </c>
      <c r="C314" s="117">
        <v>10</v>
      </c>
      <c r="D314" s="95">
        <f t="shared" si="4"/>
        <v>100</v>
      </c>
    </row>
    <row r="315" spans="1:4" ht="13.5">
      <c r="A315" s="118" t="s">
        <v>216</v>
      </c>
      <c r="B315" s="117"/>
      <c r="C315" s="117"/>
      <c r="D315" s="95" t="str">
        <f t="shared" si="4"/>
        <v/>
      </c>
    </row>
    <row r="316" spans="1:4" ht="13.5">
      <c r="A316" s="118" t="s">
        <v>1333</v>
      </c>
      <c r="B316" s="117"/>
      <c r="C316" s="117"/>
      <c r="D316" s="95" t="str">
        <f t="shared" si="4"/>
        <v/>
      </c>
    </row>
    <row r="317" spans="1:4" ht="13.5">
      <c r="A317" s="118" t="s">
        <v>116</v>
      </c>
      <c r="B317" s="117"/>
      <c r="C317" s="117"/>
      <c r="D317" s="95" t="str">
        <f t="shared" si="4"/>
        <v/>
      </c>
    </row>
    <row r="318" spans="1:4" ht="13.5">
      <c r="A318" s="118" t="s">
        <v>84</v>
      </c>
      <c r="B318" s="117"/>
      <c r="C318" s="117"/>
      <c r="D318" s="95" t="str">
        <f t="shared" si="4"/>
        <v/>
      </c>
    </row>
    <row r="319" spans="1:4" ht="13.5">
      <c r="A319" s="116" t="s">
        <v>217</v>
      </c>
      <c r="B319" s="117">
        <v>173</v>
      </c>
      <c r="C319" s="117">
        <v>57</v>
      </c>
      <c r="D319" s="95">
        <f t="shared" si="4"/>
        <v>32.9</v>
      </c>
    </row>
    <row r="320" spans="1:4" ht="13.5">
      <c r="A320" s="119" t="s">
        <v>218</v>
      </c>
      <c r="B320" s="95">
        <f>SUM(B321:B329)</f>
        <v>0</v>
      </c>
      <c r="C320" s="95">
        <f>SUM(C321:C329)</f>
        <v>0</v>
      </c>
      <c r="D320" s="95" t="str">
        <f t="shared" si="4"/>
        <v/>
      </c>
    </row>
    <row r="321" spans="1:4" ht="13.5">
      <c r="A321" s="116" t="s">
        <v>75</v>
      </c>
      <c r="B321" s="117"/>
      <c r="C321" s="117"/>
      <c r="D321" s="95" t="str">
        <f t="shared" si="4"/>
        <v/>
      </c>
    </row>
    <row r="322" spans="1:4" ht="13.5">
      <c r="A322" s="118" t="s">
        <v>76</v>
      </c>
      <c r="B322" s="117"/>
      <c r="C322" s="117"/>
      <c r="D322" s="95" t="str">
        <f t="shared" si="4"/>
        <v/>
      </c>
    </row>
    <row r="323" spans="1:4" ht="13.5">
      <c r="A323" s="118" t="s">
        <v>77</v>
      </c>
      <c r="B323" s="117"/>
      <c r="C323" s="117"/>
      <c r="D323" s="95" t="str">
        <f t="shared" si="4"/>
        <v/>
      </c>
    </row>
    <row r="324" spans="1:4" ht="13.5">
      <c r="A324" s="118" t="s">
        <v>219</v>
      </c>
      <c r="B324" s="117"/>
      <c r="C324" s="117"/>
      <c r="D324" s="95" t="str">
        <f t="shared" si="4"/>
        <v/>
      </c>
    </row>
    <row r="325" spans="1:4" ht="13.5">
      <c r="A325" s="114" t="s">
        <v>220</v>
      </c>
      <c r="B325" s="117"/>
      <c r="C325" s="117"/>
      <c r="D325" s="95" t="str">
        <f t="shared" ref="D325:D388" si="5">IF(B325=0,"",ROUND(C325/B325*100,1))</f>
        <v/>
      </c>
    </row>
    <row r="326" spans="1:4" ht="13.5">
      <c r="A326" s="116" t="s">
        <v>221</v>
      </c>
      <c r="B326" s="117"/>
      <c r="C326" s="117"/>
      <c r="D326" s="95" t="str">
        <f t="shared" si="5"/>
        <v/>
      </c>
    </row>
    <row r="327" spans="1:4" ht="13.5">
      <c r="A327" s="116" t="s">
        <v>116</v>
      </c>
      <c r="B327" s="117"/>
      <c r="C327" s="117"/>
      <c r="D327" s="95" t="str">
        <f t="shared" si="5"/>
        <v/>
      </c>
    </row>
    <row r="328" spans="1:4" ht="13.5">
      <c r="A328" s="116" t="s">
        <v>84</v>
      </c>
      <c r="B328" s="117"/>
      <c r="C328" s="117"/>
      <c r="D328" s="95" t="str">
        <f t="shared" si="5"/>
        <v/>
      </c>
    </row>
    <row r="329" spans="1:4" ht="13.5">
      <c r="A329" s="116" t="s">
        <v>222</v>
      </c>
      <c r="B329" s="117"/>
      <c r="C329" s="117"/>
      <c r="D329" s="95" t="str">
        <f t="shared" si="5"/>
        <v/>
      </c>
    </row>
    <row r="330" spans="1:4" ht="13.5">
      <c r="A330" s="118" t="s">
        <v>223</v>
      </c>
      <c r="B330" s="95">
        <f>SUM(B331:B339)</f>
        <v>0</v>
      </c>
      <c r="C330" s="95">
        <f>SUM(C331:C339)</f>
        <v>0</v>
      </c>
      <c r="D330" s="95" t="str">
        <f t="shared" si="5"/>
        <v/>
      </c>
    </row>
    <row r="331" spans="1:4" ht="13.5">
      <c r="A331" s="118" t="s">
        <v>75</v>
      </c>
      <c r="B331" s="117"/>
      <c r="C331" s="117"/>
      <c r="D331" s="95" t="str">
        <f t="shared" si="5"/>
        <v/>
      </c>
    </row>
    <row r="332" spans="1:4" ht="13.5">
      <c r="A332" s="118" t="s">
        <v>76</v>
      </c>
      <c r="B332" s="117"/>
      <c r="C332" s="117"/>
      <c r="D332" s="95" t="str">
        <f t="shared" si="5"/>
        <v/>
      </c>
    </row>
    <row r="333" spans="1:4" ht="13.5">
      <c r="A333" s="116" t="s">
        <v>77</v>
      </c>
      <c r="B333" s="117"/>
      <c r="C333" s="117"/>
      <c r="D333" s="95" t="str">
        <f t="shared" si="5"/>
        <v/>
      </c>
    </row>
    <row r="334" spans="1:4" ht="13.5">
      <c r="A334" s="116" t="s">
        <v>224</v>
      </c>
      <c r="B334" s="117"/>
      <c r="C334" s="117"/>
      <c r="D334" s="95" t="str">
        <f t="shared" si="5"/>
        <v/>
      </c>
    </row>
    <row r="335" spans="1:4" ht="13.5">
      <c r="A335" s="116" t="s">
        <v>225</v>
      </c>
      <c r="B335" s="117"/>
      <c r="C335" s="117"/>
      <c r="D335" s="95" t="str">
        <f t="shared" si="5"/>
        <v/>
      </c>
    </row>
    <row r="336" spans="1:4" ht="13.5">
      <c r="A336" s="118" t="s">
        <v>226</v>
      </c>
      <c r="B336" s="117"/>
      <c r="C336" s="117"/>
      <c r="D336" s="95" t="str">
        <f t="shared" si="5"/>
        <v/>
      </c>
    </row>
    <row r="337" spans="1:4" ht="13.5">
      <c r="A337" s="118" t="s">
        <v>116</v>
      </c>
      <c r="B337" s="117"/>
      <c r="C337" s="117"/>
      <c r="D337" s="95" t="str">
        <f t="shared" si="5"/>
        <v/>
      </c>
    </row>
    <row r="338" spans="1:4" ht="13.5">
      <c r="A338" s="118" t="s">
        <v>84</v>
      </c>
      <c r="B338" s="117"/>
      <c r="C338" s="117"/>
      <c r="D338" s="95" t="str">
        <f t="shared" si="5"/>
        <v/>
      </c>
    </row>
    <row r="339" spans="1:4" ht="13.5">
      <c r="A339" s="118" t="s">
        <v>227</v>
      </c>
      <c r="B339" s="117"/>
      <c r="C339" s="117"/>
      <c r="D339" s="95" t="str">
        <f t="shared" si="5"/>
        <v/>
      </c>
    </row>
    <row r="340" spans="1:4" ht="13.5">
      <c r="A340" s="114" t="s">
        <v>228</v>
      </c>
      <c r="B340" s="95">
        <f>SUM(B341:B347)</f>
        <v>0</v>
      </c>
      <c r="C340" s="95">
        <f>SUM(C341:C347)</f>
        <v>0</v>
      </c>
      <c r="D340" s="95" t="str">
        <f t="shared" si="5"/>
        <v/>
      </c>
    </row>
    <row r="341" spans="1:4" ht="13.5">
      <c r="A341" s="116" t="s">
        <v>75</v>
      </c>
      <c r="B341" s="117"/>
      <c r="C341" s="117"/>
      <c r="D341" s="95" t="str">
        <f t="shared" si="5"/>
        <v/>
      </c>
    </row>
    <row r="342" spans="1:4" ht="13.5">
      <c r="A342" s="116" t="s">
        <v>76</v>
      </c>
      <c r="B342" s="117"/>
      <c r="C342" s="117"/>
      <c r="D342" s="95" t="str">
        <f t="shared" si="5"/>
        <v/>
      </c>
    </row>
    <row r="343" spans="1:4" ht="13.5">
      <c r="A343" s="119" t="s">
        <v>77</v>
      </c>
      <c r="B343" s="117"/>
      <c r="C343" s="117"/>
      <c r="D343" s="95" t="str">
        <f t="shared" si="5"/>
        <v/>
      </c>
    </row>
    <row r="344" spans="1:4" ht="13.5">
      <c r="A344" s="120" t="s">
        <v>229</v>
      </c>
      <c r="B344" s="117"/>
      <c r="C344" s="117"/>
      <c r="D344" s="95" t="str">
        <f t="shared" si="5"/>
        <v/>
      </c>
    </row>
    <row r="345" spans="1:4" ht="13.5">
      <c r="A345" s="118" t="s">
        <v>230</v>
      </c>
      <c r="B345" s="117"/>
      <c r="C345" s="117"/>
      <c r="D345" s="95" t="str">
        <f t="shared" si="5"/>
        <v/>
      </c>
    </row>
    <row r="346" spans="1:4" ht="13.5">
      <c r="A346" s="118" t="s">
        <v>84</v>
      </c>
      <c r="B346" s="117"/>
      <c r="C346" s="117"/>
      <c r="D346" s="95" t="str">
        <f t="shared" si="5"/>
        <v/>
      </c>
    </row>
    <row r="347" spans="1:4" ht="13.5">
      <c r="A347" s="116" t="s">
        <v>231</v>
      </c>
      <c r="B347" s="117"/>
      <c r="C347" s="117"/>
      <c r="D347" s="95" t="str">
        <f t="shared" si="5"/>
        <v/>
      </c>
    </row>
    <row r="348" spans="1:4" ht="13.5">
      <c r="A348" s="116" t="s">
        <v>232</v>
      </c>
      <c r="B348" s="95">
        <f>SUM(B349:B353)</f>
        <v>0</v>
      </c>
      <c r="C348" s="95">
        <f>SUM(C349:C353)</f>
        <v>0</v>
      </c>
      <c r="D348" s="95" t="str">
        <f t="shared" si="5"/>
        <v/>
      </c>
    </row>
    <row r="349" spans="1:4" ht="13.5">
      <c r="A349" s="116" t="s">
        <v>75</v>
      </c>
      <c r="B349" s="117"/>
      <c r="C349" s="117"/>
      <c r="D349" s="95" t="str">
        <f t="shared" si="5"/>
        <v/>
      </c>
    </row>
    <row r="350" spans="1:4" ht="13.5">
      <c r="A350" s="118" t="s">
        <v>76</v>
      </c>
      <c r="B350" s="117"/>
      <c r="C350" s="117"/>
      <c r="D350" s="95" t="str">
        <f t="shared" si="5"/>
        <v/>
      </c>
    </row>
    <row r="351" spans="1:4" ht="13.5">
      <c r="A351" s="116" t="s">
        <v>116</v>
      </c>
      <c r="B351" s="117"/>
      <c r="C351" s="117"/>
      <c r="D351" s="95" t="str">
        <f t="shared" si="5"/>
        <v/>
      </c>
    </row>
    <row r="352" spans="1:4" ht="13.5">
      <c r="A352" s="118" t="s">
        <v>1334</v>
      </c>
      <c r="B352" s="117"/>
      <c r="C352" s="117"/>
      <c r="D352" s="95" t="str">
        <f t="shared" si="5"/>
        <v/>
      </c>
    </row>
    <row r="353" spans="1:4" ht="13.5">
      <c r="A353" s="116" t="s">
        <v>233</v>
      </c>
      <c r="B353" s="117"/>
      <c r="C353" s="117"/>
      <c r="D353" s="95" t="str">
        <f t="shared" si="5"/>
        <v/>
      </c>
    </row>
    <row r="354" spans="1:4" ht="13.5">
      <c r="A354" s="116" t="s">
        <v>1335</v>
      </c>
      <c r="B354" s="95">
        <f>SUM(B355)</f>
        <v>0</v>
      </c>
      <c r="C354" s="95">
        <f>SUM(C355)</f>
        <v>7</v>
      </c>
      <c r="D354" s="95" t="str">
        <f t="shared" si="5"/>
        <v/>
      </c>
    </row>
    <row r="355" spans="1:4" ht="13.5">
      <c r="A355" s="116" t="s">
        <v>1336</v>
      </c>
      <c r="B355" s="117"/>
      <c r="C355" s="117">
        <v>7</v>
      </c>
      <c r="D355" s="95" t="str">
        <f t="shared" si="5"/>
        <v/>
      </c>
    </row>
    <row r="356" spans="1:4" ht="13.5">
      <c r="A356" s="114" t="s">
        <v>234</v>
      </c>
      <c r="B356" s="127">
        <f>SUM(B357,B362,B371,B377,B383,B387,B391,B395,B401,B408)</f>
        <v>52106</v>
      </c>
      <c r="C356" s="127">
        <f>SUM(C357,C362,C371,C377,C383,C387,C391,C395,C401,C408)</f>
        <v>48584</v>
      </c>
      <c r="D356" s="95">
        <f t="shared" si="5"/>
        <v>93.2</v>
      </c>
    </row>
    <row r="357" spans="1:4" ht="13.5">
      <c r="A357" s="118" t="s">
        <v>235</v>
      </c>
      <c r="B357" s="95">
        <f>SUM(B358:B361)</f>
        <v>2298</v>
      </c>
      <c r="C357" s="95">
        <f>SUM(C358:C361)</f>
        <v>934</v>
      </c>
      <c r="D357" s="95">
        <f t="shared" si="5"/>
        <v>40.6</v>
      </c>
    </row>
    <row r="358" spans="1:4" ht="13.5">
      <c r="A358" s="116" t="s">
        <v>75</v>
      </c>
      <c r="B358" s="117">
        <v>637</v>
      </c>
      <c r="C358" s="117">
        <v>11</v>
      </c>
      <c r="D358" s="95">
        <f t="shared" si="5"/>
        <v>1.7</v>
      </c>
    </row>
    <row r="359" spans="1:4" ht="13.5">
      <c r="A359" s="116" t="s">
        <v>76</v>
      </c>
      <c r="B359" s="117">
        <v>1374</v>
      </c>
      <c r="C359" s="117">
        <v>62</v>
      </c>
      <c r="D359" s="95">
        <f t="shared" si="5"/>
        <v>4.5</v>
      </c>
    </row>
    <row r="360" spans="1:4" ht="13.5">
      <c r="A360" s="116" t="s">
        <v>77</v>
      </c>
      <c r="B360" s="117"/>
      <c r="C360" s="117">
        <v>575</v>
      </c>
      <c r="D360" s="95" t="str">
        <f t="shared" si="5"/>
        <v/>
      </c>
    </row>
    <row r="361" spans="1:4" ht="13.5">
      <c r="A361" s="120" t="s">
        <v>236</v>
      </c>
      <c r="B361" s="117">
        <v>287</v>
      </c>
      <c r="C361" s="117">
        <v>286</v>
      </c>
      <c r="D361" s="95">
        <f t="shared" si="5"/>
        <v>99.7</v>
      </c>
    </row>
    <row r="362" spans="1:4" ht="13.5">
      <c r="A362" s="116" t="s">
        <v>237</v>
      </c>
      <c r="B362" s="95">
        <f>SUM(B363:B370)</f>
        <v>42290</v>
      </c>
      <c r="C362" s="95">
        <f>SUM(C363:C370)</f>
        <v>42037</v>
      </c>
      <c r="D362" s="95">
        <f t="shared" si="5"/>
        <v>99.4</v>
      </c>
    </row>
    <row r="363" spans="1:4" ht="13.5">
      <c r="A363" s="116" t="s">
        <v>238</v>
      </c>
      <c r="B363" s="117">
        <v>1279</v>
      </c>
      <c r="C363" s="117">
        <v>1533</v>
      </c>
      <c r="D363" s="95">
        <f t="shared" si="5"/>
        <v>119.9</v>
      </c>
    </row>
    <row r="364" spans="1:4" ht="13.5">
      <c r="A364" s="116" t="s">
        <v>239</v>
      </c>
      <c r="B364" s="117">
        <v>21336</v>
      </c>
      <c r="C364" s="117">
        <v>22574</v>
      </c>
      <c r="D364" s="95">
        <f t="shared" si="5"/>
        <v>105.8</v>
      </c>
    </row>
    <row r="365" spans="1:4" ht="13.5">
      <c r="A365" s="118" t="s">
        <v>240</v>
      </c>
      <c r="B365" s="117">
        <v>12776</v>
      </c>
      <c r="C365" s="117">
        <v>12244</v>
      </c>
      <c r="D365" s="95">
        <f t="shared" si="5"/>
        <v>95.8</v>
      </c>
    </row>
    <row r="366" spans="1:4" ht="13.5">
      <c r="A366" s="118" t="s">
        <v>241</v>
      </c>
      <c r="B366" s="117">
        <v>4641</v>
      </c>
      <c r="C366" s="117">
        <v>5041</v>
      </c>
      <c r="D366" s="95">
        <f t="shared" si="5"/>
        <v>108.6</v>
      </c>
    </row>
    <row r="367" spans="1:4" ht="13.5">
      <c r="A367" s="118" t="s">
        <v>242</v>
      </c>
      <c r="B367" s="117"/>
      <c r="C367" s="117"/>
      <c r="D367" s="95" t="str">
        <f t="shared" si="5"/>
        <v/>
      </c>
    </row>
    <row r="368" spans="1:4" ht="13.5">
      <c r="A368" s="116" t="s">
        <v>243</v>
      </c>
      <c r="B368" s="117"/>
      <c r="C368" s="117"/>
      <c r="D368" s="95" t="str">
        <f t="shared" si="5"/>
        <v/>
      </c>
    </row>
    <row r="369" spans="1:4" ht="13.5">
      <c r="A369" s="116" t="s">
        <v>244</v>
      </c>
      <c r="B369" s="117"/>
      <c r="C369" s="117"/>
      <c r="D369" s="95" t="str">
        <f t="shared" si="5"/>
        <v/>
      </c>
    </row>
    <row r="370" spans="1:4" ht="13.5">
      <c r="A370" s="116" t="s">
        <v>245</v>
      </c>
      <c r="B370" s="117">
        <v>2258</v>
      </c>
      <c r="C370" s="117">
        <v>645</v>
      </c>
      <c r="D370" s="95">
        <f t="shared" si="5"/>
        <v>28.6</v>
      </c>
    </row>
    <row r="371" spans="1:4" ht="13.5">
      <c r="A371" s="116" t="s">
        <v>246</v>
      </c>
      <c r="B371" s="95">
        <f>SUM(B372:B376)</f>
        <v>2756</v>
      </c>
      <c r="C371" s="95">
        <f>SUM(C372:C376)</f>
        <v>2991</v>
      </c>
      <c r="D371" s="95">
        <f t="shared" si="5"/>
        <v>108.5</v>
      </c>
    </row>
    <row r="372" spans="1:4" ht="13.5">
      <c r="A372" s="116" t="s">
        <v>247</v>
      </c>
      <c r="B372" s="117"/>
      <c r="C372" s="117"/>
      <c r="D372" s="95" t="str">
        <f t="shared" si="5"/>
        <v/>
      </c>
    </row>
    <row r="373" spans="1:4" ht="13.5">
      <c r="A373" s="116" t="s">
        <v>1337</v>
      </c>
      <c r="B373" s="117">
        <v>460</v>
      </c>
      <c r="C373" s="117">
        <v>2991</v>
      </c>
      <c r="D373" s="95">
        <f t="shared" si="5"/>
        <v>650.20000000000005</v>
      </c>
    </row>
    <row r="374" spans="1:4" ht="13.5">
      <c r="A374" s="116" t="s">
        <v>248</v>
      </c>
      <c r="B374" s="117"/>
      <c r="C374" s="117"/>
      <c r="D374" s="95" t="str">
        <f t="shared" si="5"/>
        <v/>
      </c>
    </row>
    <row r="375" spans="1:4" ht="13.5">
      <c r="A375" s="118" t="s">
        <v>249</v>
      </c>
      <c r="B375" s="117"/>
      <c r="C375" s="117"/>
      <c r="D375" s="95" t="str">
        <f t="shared" si="5"/>
        <v/>
      </c>
    </row>
    <row r="376" spans="1:4" ht="13.5">
      <c r="A376" s="118" t="s">
        <v>250</v>
      </c>
      <c r="B376" s="117">
        <v>2296</v>
      </c>
      <c r="C376" s="117"/>
      <c r="D376" s="95">
        <f t="shared" si="5"/>
        <v>0</v>
      </c>
    </row>
    <row r="377" spans="1:4" ht="13.5">
      <c r="A377" s="114" t="s">
        <v>251</v>
      </c>
      <c r="B377" s="95">
        <f>SUM(B378:B382)</f>
        <v>0</v>
      </c>
      <c r="C377" s="95">
        <f>SUM(C378:C382)</f>
        <v>0</v>
      </c>
      <c r="D377" s="95" t="str">
        <f t="shared" si="5"/>
        <v/>
      </c>
    </row>
    <row r="378" spans="1:4" ht="13.5">
      <c r="A378" s="116" t="s">
        <v>252</v>
      </c>
      <c r="B378" s="117"/>
      <c r="C378" s="117"/>
      <c r="D378" s="95" t="str">
        <f t="shared" si="5"/>
        <v/>
      </c>
    </row>
    <row r="379" spans="1:4" ht="13.5">
      <c r="A379" s="116" t="s">
        <v>253</v>
      </c>
      <c r="B379" s="117"/>
      <c r="C379" s="117"/>
      <c r="D379" s="95" t="str">
        <f t="shared" si="5"/>
        <v/>
      </c>
    </row>
    <row r="380" spans="1:4" ht="13.5">
      <c r="A380" s="116" t="s">
        <v>254</v>
      </c>
      <c r="B380" s="117"/>
      <c r="C380" s="117"/>
      <c r="D380" s="95" t="str">
        <f t="shared" si="5"/>
        <v/>
      </c>
    </row>
    <row r="381" spans="1:4" ht="13.5">
      <c r="A381" s="118" t="s">
        <v>255</v>
      </c>
      <c r="B381" s="117"/>
      <c r="C381" s="117"/>
      <c r="D381" s="95" t="str">
        <f t="shared" si="5"/>
        <v/>
      </c>
    </row>
    <row r="382" spans="1:4" ht="13.5">
      <c r="A382" s="118" t="s">
        <v>256</v>
      </c>
      <c r="B382" s="117"/>
      <c r="C382" s="117"/>
      <c r="D382" s="95" t="str">
        <f t="shared" si="5"/>
        <v/>
      </c>
    </row>
    <row r="383" spans="1:4" ht="13.5">
      <c r="A383" s="118" t="s">
        <v>257</v>
      </c>
      <c r="B383" s="95">
        <f>SUM(B384:B386)</f>
        <v>0</v>
      </c>
      <c r="C383" s="95">
        <f>SUM(C384:C386)</f>
        <v>0</v>
      </c>
      <c r="D383" s="95" t="str">
        <f t="shared" si="5"/>
        <v/>
      </c>
    </row>
    <row r="384" spans="1:4" ht="13.5">
      <c r="A384" s="116" t="s">
        <v>258</v>
      </c>
      <c r="B384" s="117"/>
      <c r="C384" s="117"/>
      <c r="D384" s="95" t="str">
        <f t="shared" si="5"/>
        <v/>
      </c>
    </row>
    <row r="385" spans="1:4" ht="13.5">
      <c r="A385" s="116" t="s">
        <v>259</v>
      </c>
      <c r="B385" s="117"/>
      <c r="C385" s="117"/>
      <c r="D385" s="95" t="str">
        <f t="shared" si="5"/>
        <v/>
      </c>
    </row>
    <row r="386" spans="1:4" ht="13.5">
      <c r="A386" s="116" t="s">
        <v>260</v>
      </c>
      <c r="B386" s="117"/>
      <c r="C386" s="117"/>
      <c r="D386" s="95" t="str">
        <f t="shared" si="5"/>
        <v/>
      </c>
    </row>
    <row r="387" spans="1:4" ht="13.5">
      <c r="A387" s="118" t="s">
        <v>261</v>
      </c>
      <c r="B387" s="95">
        <f>SUM(B388:B390)</f>
        <v>0</v>
      </c>
      <c r="C387" s="95">
        <f>SUM(C388:C390)</f>
        <v>0</v>
      </c>
      <c r="D387" s="95" t="str">
        <f t="shared" si="5"/>
        <v/>
      </c>
    </row>
    <row r="388" spans="1:4" ht="13.5">
      <c r="A388" s="118" t="s">
        <v>1338</v>
      </c>
      <c r="B388" s="117"/>
      <c r="C388" s="117"/>
      <c r="D388" s="95" t="str">
        <f t="shared" si="5"/>
        <v/>
      </c>
    </row>
    <row r="389" spans="1:4" ht="13.5">
      <c r="A389" s="118" t="s">
        <v>1339</v>
      </c>
      <c r="B389" s="117"/>
      <c r="C389" s="117"/>
      <c r="D389" s="95" t="str">
        <f t="shared" ref="D389:D452" si="6">IF(B389=0,"",ROUND(C389/B389*100,1))</f>
        <v/>
      </c>
    </row>
    <row r="390" spans="1:4" ht="13.5">
      <c r="A390" s="114" t="s">
        <v>262</v>
      </c>
      <c r="B390" s="117"/>
      <c r="C390" s="117"/>
      <c r="D390" s="95" t="str">
        <f t="shared" si="6"/>
        <v/>
      </c>
    </row>
    <row r="391" spans="1:4" ht="13.5">
      <c r="A391" s="116" t="s">
        <v>1340</v>
      </c>
      <c r="B391" s="95">
        <f>SUM(B392:B394)</f>
        <v>182</v>
      </c>
      <c r="C391" s="95">
        <f>SUM(C392:C394)</f>
        <v>159</v>
      </c>
      <c r="D391" s="95">
        <f t="shared" si="6"/>
        <v>87.4</v>
      </c>
    </row>
    <row r="392" spans="1:4" ht="13.5">
      <c r="A392" s="116" t="s">
        <v>263</v>
      </c>
      <c r="B392" s="117">
        <v>147</v>
      </c>
      <c r="C392" s="117">
        <v>159</v>
      </c>
      <c r="D392" s="95">
        <f t="shared" si="6"/>
        <v>108.2</v>
      </c>
    </row>
    <row r="393" spans="1:4" ht="13.5">
      <c r="A393" s="116" t="s">
        <v>264</v>
      </c>
      <c r="B393" s="117"/>
      <c r="C393" s="117"/>
      <c r="D393" s="95" t="str">
        <f t="shared" si="6"/>
        <v/>
      </c>
    </row>
    <row r="394" spans="1:4" ht="13.5">
      <c r="A394" s="118" t="s">
        <v>265</v>
      </c>
      <c r="B394" s="117">
        <v>35</v>
      </c>
      <c r="C394" s="117"/>
      <c r="D394" s="95">
        <f t="shared" si="6"/>
        <v>0</v>
      </c>
    </row>
    <row r="395" spans="1:4" ht="13.5">
      <c r="A395" s="118" t="s">
        <v>266</v>
      </c>
      <c r="B395" s="95">
        <f>SUM(B396:B400)</f>
        <v>680</v>
      </c>
      <c r="C395" s="95">
        <f>SUM(C396:C400)</f>
        <v>758</v>
      </c>
      <c r="D395" s="95">
        <f t="shared" si="6"/>
        <v>111.5</v>
      </c>
    </row>
    <row r="396" spans="1:4" ht="13.5">
      <c r="A396" s="118" t="s">
        <v>267</v>
      </c>
      <c r="B396" s="117">
        <v>488</v>
      </c>
      <c r="C396" s="117">
        <v>584</v>
      </c>
      <c r="D396" s="95">
        <f t="shared" si="6"/>
        <v>119.7</v>
      </c>
    </row>
    <row r="397" spans="1:4" ht="13.5">
      <c r="A397" s="116" t="s">
        <v>268</v>
      </c>
      <c r="B397" s="117">
        <v>192</v>
      </c>
      <c r="C397" s="117">
        <v>174</v>
      </c>
      <c r="D397" s="95">
        <f t="shared" si="6"/>
        <v>90.6</v>
      </c>
    </row>
    <row r="398" spans="1:4" ht="13.5">
      <c r="A398" s="116" t="s">
        <v>269</v>
      </c>
      <c r="B398" s="117"/>
      <c r="C398" s="117"/>
      <c r="D398" s="95" t="str">
        <f t="shared" si="6"/>
        <v/>
      </c>
    </row>
    <row r="399" spans="1:4" ht="13.5">
      <c r="A399" s="116" t="s">
        <v>270</v>
      </c>
      <c r="B399" s="117"/>
      <c r="C399" s="117"/>
      <c r="D399" s="95" t="str">
        <f t="shared" si="6"/>
        <v/>
      </c>
    </row>
    <row r="400" spans="1:4" ht="13.5">
      <c r="A400" s="116" t="s">
        <v>271</v>
      </c>
      <c r="B400" s="117"/>
      <c r="C400" s="117"/>
      <c r="D400" s="95" t="str">
        <f t="shared" si="6"/>
        <v/>
      </c>
    </row>
    <row r="401" spans="1:4" ht="13.5">
      <c r="A401" s="116" t="s">
        <v>272</v>
      </c>
      <c r="B401" s="95">
        <f>SUM(B402:B407)</f>
        <v>941</v>
      </c>
      <c r="C401" s="95">
        <f>SUM(C402:C407)</f>
        <v>1705</v>
      </c>
      <c r="D401" s="95">
        <f t="shared" si="6"/>
        <v>181.2</v>
      </c>
    </row>
    <row r="402" spans="1:4" ht="13.5">
      <c r="A402" s="118" t="s">
        <v>273</v>
      </c>
      <c r="B402" s="117">
        <v>220</v>
      </c>
      <c r="C402" s="117">
        <v>1052</v>
      </c>
      <c r="D402" s="95">
        <f t="shared" si="6"/>
        <v>478.2</v>
      </c>
    </row>
    <row r="403" spans="1:4" ht="13.5">
      <c r="A403" s="118" t="s">
        <v>274</v>
      </c>
      <c r="B403" s="117">
        <v>388</v>
      </c>
      <c r="C403" s="117"/>
      <c r="D403" s="95">
        <f t="shared" si="6"/>
        <v>0</v>
      </c>
    </row>
    <row r="404" spans="1:4" ht="13.5">
      <c r="A404" s="118" t="s">
        <v>275</v>
      </c>
      <c r="B404" s="117"/>
      <c r="C404" s="117"/>
      <c r="D404" s="95" t="str">
        <f t="shared" si="6"/>
        <v/>
      </c>
    </row>
    <row r="405" spans="1:4" ht="13.5">
      <c r="A405" s="114" t="s">
        <v>276</v>
      </c>
      <c r="B405" s="117"/>
      <c r="C405" s="117"/>
      <c r="D405" s="95" t="str">
        <f t="shared" si="6"/>
        <v/>
      </c>
    </row>
    <row r="406" spans="1:4" ht="13.5">
      <c r="A406" s="116" t="s">
        <v>277</v>
      </c>
      <c r="B406" s="117">
        <v>320</v>
      </c>
      <c r="C406" s="117">
        <v>450</v>
      </c>
      <c r="D406" s="95">
        <f t="shared" si="6"/>
        <v>140.6</v>
      </c>
    </row>
    <row r="407" spans="1:4" ht="13.5">
      <c r="A407" s="116" t="s">
        <v>278</v>
      </c>
      <c r="B407" s="117">
        <v>13</v>
      </c>
      <c r="C407" s="117">
        <v>203</v>
      </c>
      <c r="D407" s="95">
        <f t="shared" si="6"/>
        <v>1561.5</v>
      </c>
    </row>
    <row r="408" spans="1:4" ht="13.5">
      <c r="A408" s="116" t="s">
        <v>279</v>
      </c>
      <c r="B408" s="117">
        <v>2959</v>
      </c>
      <c r="C408" s="117"/>
      <c r="D408" s="95">
        <f t="shared" si="6"/>
        <v>0</v>
      </c>
    </row>
    <row r="409" spans="1:4" ht="13.5">
      <c r="A409" s="114" t="s">
        <v>280</v>
      </c>
      <c r="B409" s="127">
        <f>SUM(B410,B415,B423,B429,B433,B438,B443,B450,B454,B458)</f>
        <v>2271</v>
      </c>
      <c r="C409" s="127">
        <f>SUM(C410,C415,C423,C429,C433,C438,C443,C450,C454,C458)</f>
        <v>1597</v>
      </c>
      <c r="D409" s="95">
        <f t="shared" si="6"/>
        <v>70.3</v>
      </c>
    </row>
    <row r="410" spans="1:4" ht="13.5">
      <c r="A410" s="118" t="s">
        <v>281</v>
      </c>
      <c r="B410" s="95">
        <f>SUM(B411:B414)</f>
        <v>0</v>
      </c>
      <c r="C410" s="95">
        <f>SUM(C411:C414)</f>
        <v>58</v>
      </c>
      <c r="D410" s="95" t="str">
        <f t="shared" si="6"/>
        <v/>
      </c>
    </row>
    <row r="411" spans="1:4" ht="13.5">
      <c r="A411" s="116" t="s">
        <v>75</v>
      </c>
      <c r="B411" s="117"/>
      <c r="C411" s="117">
        <v>54</v>
      </c>
      <c r="D411" s="95" t="str">
        <f t="shared" si="6"/>
        <v/>
      </c>
    </row>
    <row r="412" spans="1:4" ht="13.5">
      <c r="A412" s="116" t="s">
        <v>76</v>
      </c>
      <c r="B412" s="117"/>
      <c r="C412" s="117">
        <v>2</v>
      </c>
      <c r="D412" s="95" t="str">
        <f t="shared" si="6"/>
        <v/>
      </c>
    </row>
    <row r="413" spans="1:4" ht="13.5">
      <c r="A413" s="116" t="s">
        <v>77</v>
      </c>
      <c r="B413" s="117"/>
      <c r="C413" s="117"/>
      <c r="D413" s="95" t="str">
        <f t="shared" si="6"/>
        <v/>
      </c>
    </row>
    <row r="414" spans="1:4" ht="13.5">
      <c r="A414" s="118" t="s">
        <v>282</v>
      </c>
      <c r="B414" s="117"/>
      <c r="C414" s="117">
        <v>2</v>
      </c>
      <c r="D414" s="95" t="str">
        <f t="shared" si="6"/>
        <v/>
      </c>
    </row>
    <row r="415" spans="1:4" ht="13.5">
      <c r="A415" s="116" t="s">
        <v>283</v>
      </c>
      <c r="B415" s="95">
        <f>SUM(B416:B422)</f>
        <v>0</v>
      </c>
      <c r="C415" s="95">
        <f>SUM(C416:C422)</f>
        <v>0</v>
      </c>
      <c r="D415" s="95" t="str">
        <f t="shared" si="6"/>
        <v/>
      </c>
    </row>
    <row r="416" spans="1:4" ht="13.5">
      <c r="A416" s="116" t="s">
        <v>284</v>
      </c>
      <c r="B416" s="117"/>
      <c r="C416" s="117"/>
      <c r="D416" s="95" t="str">
        <f t="shared" si="6"/>
        <v/>
      </c>
    </row>
    <row r="417" spans="1:4" ht="13.5">
      <c r="A417" s="114" t="s">
        <v>285</v>
      </c>
      <c r="B417" s="117"/>
      <c r="C417" s="117"/>
      <c r="D417" s="95" t="str">
        <f t="shared" si="6"/>
        <v/>
      </c>
    </row>
    <row r="418" spans="1:4" ht="13.5">
      <c r="A418" s="116" t="s">
        <v>286</v>
      </c>
      <c r="B418" s="117"/>
      <c r="C418" s="117"/>
      <c r="D418" s="95" t="str">
        <f t="shared" si="6"/>
        <v/>
      </c>
    </row>
    <row r="419" spans="1:4" ht="13.5">
      <c r="A419" s="116" t="s">
        <v>287</v>
      </c>
      <c r="B419" s="117"/>
      <c r="C419" s="117"/>
      <c r="D419" s="95" t="str">
        <f t="shared" si="6"/>
        <v/>
      </c>
    </row>
    <row r="420" spans="1:4" ht="13.5">
      <c r="A420" s="116" t="s">
        <v>288</v>
      </c>
      <c r="B420" s="117"/>
      <c r="C420" s="117"/>
      <c r="D420" s="95" t="str">
        <f t="shared" si="6"/>
        <v/>
      </c>
    </row>
    <row r="421" spans="1:4" ht="13.5">
      <c r="A421" s="118" t="s">
        <v>289</v>
      </c>
      <c r="B421" s="117"/>
      <c r="C421" s="117"/>
      <c r="D421" s="95" t="str">
        <f t="shared" si="6"/>
        <v/>
      </c>
    </row>
    <row r="422" spans="1:4" ht="13.5">
      <c r="A422" s="118" t="s">
        <v>290</v>
      </c>
      <c r="B422" s="117"/>
      <c r="C422" s="117"/>
      <c r="D422" s="95" t="str">
        <f t="shared" si="6"/>
        <v/>
      </c>
    </row>
    <row r="423" spans="1:4" ht="13.5">
      <c r="A423" s="118" t="s">
        <v>291</v>
      </c>
      <c r="B423" s="95">
        <f>SUM(B424:B428)</f>
        <v>1046</v>
      </c>
      <c r="C423" s="95">
        <f>SUM(C424:C428)</f>
        <v>200</v>
      </c>
      <c r="D423" s="95">
        <f t="shared" si="6"/>
        <v>19.100000000000001</v>
      </c>
    </row>
    <row r="424" spans="1:4" ht="13.5">
      <c r="A424" s="116" t="s">
        <v>284</v>
      </c>
      <c r="B424" s="117"/>
      <c r="C424" s="117"/>
      <c r="D424" s="95" t="str">
        <f t="shared" si="6"/>
        <v/>
      </c>
    </row>
    <row r="425" spans="1:4" ht="13.5">
      <c r="A425" s="116" t="s">
        <v>292</v>
      </c>
      <c r="B425" s="117">
        <v>5</v>
      </c>
      <c r="C425" s="117"/>
      <c r="D425" s="95">
        <f t="shared" si="6"/>
        <v>0</v>
      </c>
    </row>
    <row r="426" spans="1:4" ht="13.5">
      <c r="A426" s="116" t="s">
        <v>293</v>
      </c>
      <c r="B426" s="117"/>
      <c r="C426" s="117"/>
      <c r="D426" s="95" t="str">
        <f t="shared" si="6"/>
        <v/>
      </c>
    </row>
    <row r="427" spans="1:4" ht="13.5">
      <c r="A427" s="118" t="s">
        <v>294</v>
      </c>
      <c r="B427" s="117"/>
      <c r="C427" s="117"/>
      <c r="D427" s="95" t="str">
        <f t="shared" si="6"/>
        <v/>
      </c>
    </row>
    <row r="428" spans="1:4" ht="13.5">
      <c r="A428" s="118" t="s">
        <v>295</v>
      </c>
      <c r="B428" s="117">
        <v>1041</v>
      </c>
      <c r="C428" s="117">
        <v>200</v>
      </c>
      <c r="D428" s="95">
        <f t="shared" si="6"/>
        <v>19.2</v>
      </c>
    </row>
    <row r="429" spans="1:4" ht="13.5">
      <c r="A429" s="118" t="s">
        <v>296</v>
      </c>
      <c r="B429" s="95">
        <f>SUM(B430:B432)</f>
        <v>424</v>
      </c>
      <c r="C429" s="95">
        <f>SUM(C430:C432)</f>
        <v>490</v>
      </c>
      <c r="D429" s="95">
        <f t="shared" si="6"/>
        <v>115.6</v>
      </c>
    </row>
    <row r="430" spans="1:4" ht="13.5">
      <c r="A430" s="114" t="s">
        <v>284</v>
      </c>
      <c r="B430" s="117"/>
      <c r="C430" s="117"/>
      <c r="D430" s="95" t="str">
        <f t="shared" si="6"/>
        <v/>
      </c>
    </row>
    <row r="431" spans="1:4" ht="13.5">
      <c r="A431" s="116" t="s">
        <v>297</v>
      </c>
      <c r="B431" s="117">
        <v>107</v>
      </c>
      <c r="C431" s="117">
        <v>330</v>
      </c>
      <c r="D431" s="95">
        <f t="shared" si="6"/>
        <v>308.39999999999998</v>
      </c>
    </row>
    <row r="432" spans="1:4" ht="13.5">
      <c r="A432" s="118" t="s">
        <v>298</v>
      </c>
      <c r="B432" s="117">
        <v>317</v>
      </c>
      <c r="C432" s="117">
        <v>160</v>
      </c>
      <c r="D432" s="95">
        <f t="shared" si="6"/>
        <v>50.5</v>
      </c>
    </row>
    <row r="433" spans="1:4" ht="13.5">
      <c r="A433" s="118" t="s">
        <v>299</v>
      </c>
      <c r="B433" s="95">
        <f>SUM(B434:B437)</f>
        <v>0</v>
      </c>
      <c r="C433" s="95">
        <f>SUM(C434:C437)</f>
        <v>2</v>
      </c>
      <c r="D433" s="95" t="str">
        <f t="shared" si="6"/>
        <v/>
      </c>
    </row>
    <row r="434" spans="1:4" ht="13.5">
      <c r="A434" s="118" t="s">
        <v>284</v>
      </c>
      <c r="B434" s="117"/>
      <c r="C434" s="117"/>
      <c r="D434" s="95" t="str">
        <f t="shared" si="6"/>
        <v/>
      </c>
    </row>
    <row r="435" spans="1:4" ht="13.5">
      <c r="A435" s="116" t="s">
        <v>300</v>
      </c>
      <c r="B435" s="117"/>
      <c r="C435" s="117">
        <v>2</v>
      </c>
      <c r="D435" s="95" t="str">
        <f t="shared" si="6"/>
        <v/>
      </c>
    </row>
    <row r="436" spans="1:4" ht="13.5">
      <c r="A436" s="116" t="s">
        <v>301</v>
      </c>
      <c r="B436" s="117"/>
      <c r="C436" s="117"/>
      <c r="D436" s="95" t="str">
        <f t="shared" si="6"/>
        <v/>
      </c>
    </row>
    <row r="437" spans="1:4" ht="13.5">
      <c r="A437" s="116" t="s">
        <v>302</v>
      </c>
      <c r="B437" s="117"/>
      <c r="C437" s="117"/>
      <c r="D437" s="95" t="str">
        <f t="shared" si="6"/>
        <v/>
      </c>
    </row>
    <row r="438" spans="1:4" ht="13.5">
      <c r="A438" s="118" t="s">
        <v>303</v>
      </c>
      <c r="B438" s="95">
        <f>SUM(B439:B442)</f>
        <v>0</v>
      </c>
      <c r="C438" s="95">
        <f>SUM(C439:C442)</f>
        <v>0</v>
      </c>
      <c r="D438" s="95" t="str">
        <f t="shared" si="6"/>
        <v/>
      </c>
    </row>
    <row r="439" spans="1:4" ht="13.5">
      <c r="A439" s="118" t="s">
        <v>304</v>
      </c>
      <c r="B439" s="117"/>
      <c r="C439" s="117"/>
      <c r="D439" s="95" t="str">
        <f t="shared" si="6"/>
        <v/>
      </c>
    </row>
    <row r="440" spans="1:4" ht="13.5">
      <c r="A440" s="118" t="s">
        <v>305</v>
      </c>
      <c r="B440" s="117"/>
      <c r="C440" s="117"/>
      <c r="D440" s="95" t="str">
        <f t="shared" si="6"/>
        <v/>
      </c>
    </row>
    <row r="441" spans="1:4" ht="13.5">
      <c r="A441" s="118" t="s">
        <v>1341</v>
      </c>
      <c r="B441" s="117"/>
      <c r="C441" s="117"/>
      <c r="D441" s="95" t="str">
        <f t="shared" si="6"/>
        <v/>
      </c>
    </row>
    <row r="442" spans="1:4" ht="13.5">
      <c r="A442" s="118" t="s">
        <v>1342</v>
      </c>
      <c r="B442" s="117"/>
      <c r="C442" s="117"/>
      <c r="D442" s="95" t="str">
        <f t="shared" si="6"/>
        <v/>
      </c>
    </row>
    <row r="443" spans="1:4" ht="13.5">
      <c r="A443" s="116" t="s">
        <v>306</v>
      </c>
      <c r="B443" s="95">
        <f>SUM(B444:B449)</f>
        <v>23</v>
      </c>
      <c r="C443" s="95">
        <f>SUM(C444:C449)</f>
        <v>17</v>
      </c>
      <c r="D443" s="95">
        <f t="shared" si="6"/>
        <v>73.900000000000006</v>
      </c>
    </row>
    <row r="444" spans="1:4" ht="13.5">
      <c r="A444" s="116" t="s">
        <v>284</v>
      </c>
      <c r="B444" s="117"/>
      <c r="C444" s="117"/>
      <c r="D444" s="95" t="str">
        <f t="shared" si="6"/>
        <v/>
      </c>
    </row>
    <row r="445" spans="1:4" ht="13.5">
      <c r="A445" s="118" t="s">
        <v>307</v>
      </c>
      <c r="B445" s="117">
        <v>23</v>
      </c>
      <c r="C445" s="117">
        <v>17</v>
      </c>
      <c r="D445" s="95">
        <f t="shared" si="6"/>
        <v>73.900000000000006</v>
      </c>
    </row>
    <row r="446" spans="1:4" ht="13.5">
      <c r="A446" s="118" t="s">
        <v>308</v>
      </c>
      <c r="B446" s="117"/>
      <c r="C446" s="117"/>
      <c r="D446" s="95" t="str">
        <f t="shared" si="6"/>
        <v/>
      </c>
    </row>
    <row r="447" spans="1:4" ht="13.5">
      <c r="A447" s="118" t="s">
        <v>309</v>
      </c>
      <c r="B447" s="117"/>
      <c r="C447" s="117"/>
      <c r="D447" s="95" t="str">
        <f t="shared" si="6"/>
        <v/>
      </c>
    </row>
    <row r="448" spans="1:4" ht="13.5">
      <c r="A448" s="116" t="s">
        <v>310</v>
      </c>
      <c r="B448" s="117"/>
      <c r="C448" s="117"/>
      <c r="D448" s="95" t="str">
        <f t="shared" si="6"/>
        <v/>
      </c>
    </row>
    <row r="449" spans="1:4" ht="13.5">
      <c r="A449" s="116" t="s">
        <v>311</v>
      </c>
      <c r="B449" s="117"/>
      <c r="C449" s="117"/>
      <c r="D449" s="95" t="str">
        <f t="shared" si="6"/>
        <v/>
      </c>
    </row>
    <row r="450" spans="1:4" ht="13.5">
      <c r="A450" s="116" t="s">
        <v>312</v>
      </c>
      <c r="B450" s="95">
        <f>SUM(B451:B453)</f>
        <v>0</v>
      </c>
      <c r="C450" s="95">
        <f>SUM(C451:C453)</f>
        <v>10</v>
      </c>
      <c r="D450" s="95" t="str">
        <f t="shared" si="6"/>
        <v/>
      </c>
    </row>
    <row r="451" spans="1:4" ht="13.5">
      <c r="A451" s="118" t="s">
        <v>313</v>
      </c>
      <c r="B451" s="117"/>
      <c r="C451" s="117"/>
      <c r="D451" s="95" t="str">
        <f t="shared" si="6"/>
        <v/>
      </c>
    </row>
    <row r="452" spans="1:4" ht="13.5">
      <c r="A452" s="118" t="s">
        <v>314</v>
      </c>
      <c r="B452" s="117"/>
      <c r="C452" s="117"/>
      <c r="D452" s="95" t="str">
        <f t="shared" si="6"/>
        <v/>
      </c>
    </row>
    <row r="453" spans="1:4" ht="13.5">
      <c r="A453" s="118" t="s">
        <v>315</v>
      </c>
      <c r="B453" s="117"/>
      <c r="C453" s="117">
        <v>10</v>
      </c>
      <c r="D453" s="95" t="str">
        <f t="shared" ref="D453:D516" si="7">IF(B453=0,"",ROUND(C453/B453*100,1))</f>
        <v/>
      </c>
    </row>
    <row r="454" spans="1:4" ht="13.5">
      <c r="A454" s="114" t="s">
        <v>316</v>
      </c>
      <c r="B454" s="95">
        <f>SUM(B455:B457)</f>
        <v>60</v>
      </c>
      <c r="C454" s="95">
        <f>SUM(C455:C457)</f>
        <v>0</v>
      </c>
      <c r="D454" s="95">
        <f t="shared" si="7"/>
        <v>0</v>
      </c>
    </row>
    <row r="455" spans="1:4" ht="13.5">
      <c r="A455" s="118" t="s">
        <v>317</v>
      </c>
      <c r="B455" s="117">
        <v>60</v>
      </c>
      <c r="C455" s="117"/>
      <c r="D455" s="95">
        <f t="shared" si="7"/>
        <v>0</v>
      </c>
    </row>
    <row r="456" spans="1:4" ht="13.5">
      <c r="A456" s="118" t="s">
        <v>318</v>
      </c>
      <c r="B456" s="117"/>
      <c r="C456" s="117"/>
      <c r="D456" s="95" t="str">
        <f t="shared" si="7"/>
        <v/>
      </c>
    </row>
    <row r="457" spans="1:4" ht="13.5">
      <c r="A457" s="118" t="s">
        <v>1343</v>
      </c>
      <c r="B457" s="117"/>
      <c r="C457" s="117"/>
      <c r="D457" s="95" t="str">
        <f t="shared" si="7"/>
        <v/>
      </c>
    </row>
    <row r="458" spans="1:4" ht="13.5">
      <c r="A458" s="116" t="s">
        <v>319</v>
      </c>
      <c r="B458" s="95">
        <f>SUM(B459:B462)</f>
        <v>718</v>
      </c>
      <c r="C458" s="95">
        <f>SUM(C459:C462)</f>
        <v>820</v>
      </c>
      <c r="D458" s="95">
        <f t="shared" si="7"/>
        <v>114.2</v>
      </c>
    </row>
    <row r="459" spans="1:4" ht="13.5">
      <c r="A459" s="116" t="s">
        <v>320</v>
      </c>
      <c r="B459" s="117">
        <v>706</v>
      </c>
      <c r="C459" s="117">
        <v>813</v>
      </c>
      <c r="D459" s="95">
        <f t="shared" si="7"/>
        <v>115.2</v>
      </c>
    </row>
    <row r="460" spans="1:4" ht="13.5">
      <c r="A460" s="118" t="s">
        <v>321</v>
      </c>
      <c r="B460" s="117"/>
      <c r="C460" s="117"/>
      <c r="D460" s="95" t="str">
        <f t="shared" si="7"/>
        <v/>
      </c>
    </row>
    <row r="461" spans="1:4" ht="13.5">
      <c r="A461" s="118" t="s">
        <v>322</v>
      </c>
      <c r="B461" s="117"/>
      <c r="C461" s="117"/>
      <c r="D461" s="95" t="str">
        <f t="shared" si="7"/>
        <v/>
      </c>
    </row>
    <row r="462" spans="1:4" ht="13.5">
      <c r="A462" s="118" t="s">
        <v>323</v>
      </c>
      <c r="B462" s="117">
        <v>12</v>
      </c>
      <c r="C462" s="117">
        <v>7</v>
      </c>
      <c r="D462" s="95">
        <f t="shared" si="7"/>
        <v>58.3</v>
      </c>
    </row>
    <row r="463" spans="1:4" ht="13.5">
      <c r="A463" s="114" t="s">
        <v>1344</v>
      </c>
      <c r="B463" s="127">
        <f>SUM(B464,B480,B488,B499,B508,B516)</f>
        <v>3229</v>
      </c>
      <c r="C463" s="127">
        <f>SUM(C464,C480,C488,C499,C508,C516)</f>
        <v>7416</v>
      </c>
      <c r="D463" s="95">
        <f t="shared" si="7"/>
        <v>229.7</v>
      </c>
    </row>
    <row r="464" spans="1:4" ht="13.5">
      <c r="A464" s="114" t="s">
        <v>1345</v>
      </c>
      <c r="B464" s="95">
        <f>SUM(B465:B479)</f>
        <v>1146</v>
      </c>
      <c r="C464" s="95">
        <f>SUM(C465:C479)</f>
        <v>6895</v>
      </c>
      <c r="D464" s="95">
        <f t="shared" si="7"/>
        <v>601.70000000000005</v>
      </c>
    </row>
    <row r="465" spans="1:4" ht="13.5">
      <c r="A465" s="114" t="s">
        <v>75</v>
      </c>
      <c r="B465" s="117">
        <v>255</v>
      </c>
      <c r="C465" s="117">
        <v>11</v>
      </c>
      <c r="D465" s="95">
        <f t="shared" si="7"/>
        <v>4.3</v>
      </c>
    </row>
    <row r="466" spans="1:4" ht="13.5">
      <c r="A466" s="114" t="s">
        <v>76</v>
      </c>
      <c r="B466" s="117">
        <v>34</v>
      </c>
      <c r="C466" s="117">
        <v>476</v>
      </c>
      <c r="D466" s="95">
        <f t="shared" si="7"/>
        <v>1400</v>
      </c>
    </row>
    <row r="467" spans="1:4" ht="13.5">
      <c r="A467" s="114" t="s">
        <v>77</v>
      </c>
      <c r="B467" s="117">
        <v>168</v>
      </c>
      <c r="C467" s="117"/>
      <c r="D467" s="95">
        <f t="shared" si="7"/>
        <v>0</v>
      </c>
    </row>
    <row r="468" spans="1:4" ht="13.5">
      <c r="A468" s="114" t="s">
        <v>324</v>
      </c>
      <c r="B468" s="117">
        <v>9</v>
      </c>
      <c r="C468" s="117">
        <v>9</v>
      </c>
      <c r="D468" s="95">
        <f t="shared" si="7"/>
        <v>100</v>
      </c>
    </row>
    <row r="469" spans="1:4" ht="13.5">
      <c r="A469" s="114" t="s">
        <v>325</v>
      </c>
      <c r="B469" s="117"/>
      <c r="C469" s="117"/>
      <c r="D469" s="95" t="str">
        <f t="shared" si="7"/>
        <v/>
      </c>
    </row>
    <row r="470" spans="1:4" ht="13.5">
      <c r="A470" s="114" t="s">
        <v>326</v>
      </c>
      <c r="B470" s="117">
        <v>41</v>
      </c>
      <c r="C470" s="117">
        <v>80</v>
      </c>
      <c r="D470" s="95">
        <f t="shared" si="7"/>
        <v>195.1</v>
      </c>
    </row>
    <row r="471" spans="1:4" ht="13.5">
      <c r="A471" s="114" t="s">
        <v>327</v>
      </c>
      <c r="B471" s="117">
        <v>2</v>
      </c>
      <c r="C471" s="117">
        <v>2</v>
      </c>
      <c r="D471" s="95">
        <f t="shared" si="7"/>
        <v>100</v>
      </c>
    </row>
    <row r="472" spans="1:4" ht="13.5">
      <c r="A472" s="114" t="s">
        <v>328</v>
      </c>
      <c r="B472" s="117"/>
      <c r="C472" s="117"/>
      <c r="D472" s="95" t="str">
        <f t="shared" si="7"/>
        <v/>
      </c>
    </row>
    <row r="473" spans="1:4" ht="13.5">
      <c r="A473" s="114" t="s">
        <v>329</v>
      </c>
      <c r="B473" s="117">
        <v>360</v>
      </c>
      <c r="C473" s="117">
        <v>6079</v>
      </c>
      <c r="D473" s="95">
        <f t="shared" si="7"/>
        <v>1688.6</v>
      </c>
    </row>
    <row r="474" spans="1:4" ht="13.5">
      <c r="A474" s="114" t="s">
        <v>1346</v>
      </c>
      <c r="B474" s="117"/>
      <c r="C474" s="117"/>
      <c r="D474" s="95" t="str">
        <f t="shared" si="7"/>
        <v/>
      </c>
    </row>
    <row r="475" spans="1:4" ht="13.5">
      <c r="A475" s="114" t="s">
        <v>330</v>
      </c>
      <c r="B475" s="117"/>
      <c r="C475" s="117">
        <v>2</v>
      </c>
      <c r="D475" s="95" t="str">
        <f t="shared" si="7"/>
        <v/>
      </c>
    </row>
    <row r="476" spans="1:4" ht="13.5">
      <c r="A476" s="114" t="s">
        <v>1347</v>
      </c>
      <c r="B476" s="117">
        <v>7</v>
      </c>
      <c r="C476" s="117">
        <v>8</v>
      </c>
      <c r="D476" s="95">
        <f t="shared" si="7"/>
        <v>114.3</v>
      </c>
    </row>
    <row r="477" spans="1:4" ht="13.5">
      <c r="A477" s="114" t="s">
        <v>1348</v>
      </c>
      <c r="B477" s="117"/>
      <c r="C477" s="117"/>
      <c r="D477" s="95" t="str">
        <f t="shared" si="7"/>
        <v/>
      </c>
    </row>
    <row r="478" spans="1:4" ht="13.5">
      <c r="A478" s="114" t="s">
        <v>1349</v>
      </c>
      <c r="B478" s="117"/>
      <c r="C478" s="117"/>
      <c r="D478" s="95" t="str">
        <f t="shared" si="7"/>
        <v/>
      </c>
    </row>
    <row r="479" spans="1:4" ht="13.5">
      <c r="A479" s="114" t="s">
        <v>1350</v>
      </c>
      <c r="B479" s="117">
        <v>270</v>
      </c>
      <c r="C479" s="117">
        <v>228</v>
      </c>
      <c r="D479" s="95">
        <f t="shared" si="7"/>
        <v>84.4</v>
      </c>
    </row>
    <row r="480" spans="1:4" ht="13.5">
      <c r="A480" s="114" t="s">
        <v>331</v>
      </c>
      <c r="B480" s="95">
        <f>SUM(B481:B487)</f>
        <v>763</v>
      </c>
      <c r="C480" s="95">
        <f>SUM(C481:C487)</f>
        <v>16</v>
      </c>
      <c r="D480" s="95">
        <f t="shared" si="7"/>
        <v>2.1</v>
      </c>
    </row>
    <row r="481" spans="1:4" ht="13.5">
      <c r="A481" s="114" t="s">
        <v>75</v>
      </c>
      <c r="B481" s="117"/>
      <c r="C481" s="117"/>
      <c r="D481" s="95" t="str">
        <f t="shared" si="7"/>
        <v/>
      </c>
    </row>
    <row r="482" spans="1:4" ht="13.5">
      <c r="A482" s="114" t="s">
        <v>76</v>
      </c>
      <c r="B482" s="117"/>
      <c r="C482" s="117"/>
      <c r="D482" s="95" t="str">
        <f t="shared" si="7"/>
        <v/>
      </c>
    </row>
    <row r="483" spans="1:4" ht="13.5">
      <c r="A483" s="114" t="s">
        <v>77</v>
      </c>
      <c r="B483" s="117">
        <v>34</v>
      </c>
      <c r="C483" s="117"/>
      <c r="D483" s="95">
        <f t="shared" si="7"/>
        <v>0</v>
      </c>
    </row>
    <row r="484" spans="1:4" ht="13.5">
      <c r="A484" s="114" t="s">
        <v>332</v>
      </c>
      <c r="B484" s="117">
        <v>697</v>
      </c>
      <c r="C484" s="117"/>
      <c r="D484" s="95">
        <f t="shared" si="7"/>
        <v>0</v>
      </c>
    </row>
    <row r="485" spans="1:4" ht="13.5">
      <c r="A485" s="114" t="s">
        <v>333</v>
      </c>
      <c r="B485" s="117">
        <v>30</v>
      </c>
      <c r="C485" s="117">
        <v>16</v>
      </c>
      <c r="D485" s="95">
        <f t="shared" si="7"/>
        <v>53.3</v>
      </c>
    </row>
    <row r="486" spans="1:4" ht="13.5">
      <c r="A486" s="114" t="s">
        <v>334</v>
      </c>
      <c r="B486" s="117"/>
      <c r="C486" s="117"/>
      <c r="D486" s="95" t="str">
        <f t="shared" si="7"/>
        <v/>
      </c>
    </row>
    <row r="487" spans="1:4" ht="13.5">
      <c r="A487" s="114" t="s">
        <v>335</v>
      </c>
      <c r="B487" s="117">
        <v>2</v>
      </c>
      <c r="C487" s="117"/>
      <c r="D487" s="95">
        <f t="shared" si="7"/>
        <v>0</v>
      </c>
    </row>
    <row r="488" spans="1:4" ht="13.5">
      <c r="A488" s="114" t="s">
        <v>336</v>
      </c>
      <c r="B488" s="95">
        <f>SUM(B489:B498)</f>
        <v>2</v>
      </c>
      <c r="C488" s="95">
        <f>SUM(C489:C498)</f>
        <v>50</v>
      </c>
      <c r="D488" s="95">
        <f t="shared" si="7"/>
        <v>2500</v>
      </c>
    </row>
    <row r="489" spans="1:4" ht="13.5">
      <c r="A489" s="114" t="s">
        <v>75</v>
      </c>
      <c r="B489" s="117"/>
      <c r="C489" s="117"/>
      <c r="D489" s="95" t="str">
        <f t="shared" si="7"/>
        <v/>
      </c>
    </row>
    <row r="490" spans="1:4" ht="13.5">
      <c r="A490" s="114" t="s">
        <v>76</v>
      </c>
      <c r="B490" s="117"/>
      <c r="C490" s="117"/>
      <c r="D490" s="95" t="str">
        <f t="shared" si="7"/>
        <v/>
      </c>
    </row>
    <row r="491" spans="1:4" ht="13.5">
      <c r="A491" s="114" t="s">
        <v>77</v>
      </c>
      <c r="B491" s="117"/>
      <c r="C491" s="117"/>
      <c r="D491" s="95" t="str">
        <f t="shared" si="7"/>
        <v/>
      </c>
    </row>
    <row r="492" spans="1:4" ht="13.5">
      <c r="A492" s="114" t="s">
        <v>337</v>
      </c>
      <c r="B492" s="117"/>
      <c r="C492" s="117"/>
      <c r="D492" s="95" t="str">
        <f t="shared" si="7"/>
        <v/>
      </c>
    </row>
    <row r="493" spans="1:4" ht="13.5">
      <c r="A493" s="114" t="s">
        <v>338</v>
      </c>
      <c r="B493" s="117"/>
      <c r="C493" s="117"/>
      <c r="D493" s="95" t="str">
        <f t="shared" si="7"/>
        <v/>
      </c>
    </row>
    <row r="494" spans="1:4" ht="13.5">
      <c r="A494" s="114" t="s">
        <v>339</v>
      </c>
      <c r="B494" s="117"/>
      <c r="C494" s="117"/>
      <c r="D494" s="95" t="str">
        <f t="shared" si="7"/>
        <v/>
      </c>
    </row>
    <row r="495" spans="1:4" ht="13.5">
      <c r="A495" s="114" t="s">
        <v>340</v>
      </c>
      <c r="B495" s="117"/>
      <c r="C495" s="117"/>
      <c r="D495" s="95" t="str">
        <f t="shared" si="7"/>
        <v/>
      </c>
    </row>
    <row r="496" spans="1:4" ht="13.5">
      <c r="A496" s="114" t="s">
        <v>341</v>
      </c>
      <c r="B496" s="117">
        <v>2</v>
      </c>
      <c r="C496" s="117">
        <v>50</v>
      </c>
      <c r="D496" s="95">
        <f t="shared" si="7"/>
        <v>2500</v>
      </c>
    </row>
    <row r="497" spans="1:4" ht="13.5">
      <c r="A497" s="114" t="s">
        <v>342</v>
      </c>
      <c r="B497" s="117"/>
      <c r="C497" s="117"/>
      <c r="D497" s="95" t="str">
        <f t="shared" si="7"/>
        <v/>
      </c>
    </row>
    <row r="498" spans="1:4" ht="13.5">
      <c r="A498" s="114" t="s">
        <v>343</v>
      </c>
      <c r="B498" s="117"/>
      <c r="C498" s="117"/>
      <c r="D498" s="95" t="str">
        <f t="shared" si="7"/>
        <v/>
      </c>
    </row>
    <row r="499" spans="1:4" ht="13.5">
      <c r="A499" s="114" t="s">
        <v>1351</v>
      </c>
      <c r="B499" s="95">
        <f>SUM(B500:B507)</f>
        <v>31</v>
      </c>
      <c r="C499" s="95">
        <f>SUM(C500:C507)</f>
        <v>24</v>
      </c>
      <c r="D499" s="95">
        <f t="shared" si="7"/>
        <v>77.400000000000006</v>
      </c>
    </row>
    <row r="500" spans="1:4" ht="13.5">
      <c r="A500" s="114" t="s">
        <v>75</v>
      </c>
      <c r="B500" s="117"/>
      <c r="C500" s="117"/>
      <c r="D500" s="95" t="str">
        <f t="shared" si="7"/>
        <v/>
      </c>
    </row>
    <row r="501" spans="1:4" ht="13.5">
      <c r="A501" s="114" t="s">
        <v>1352</v>
      </c>
      <c r="B501" s="117"/>
      <c r="C501" s="117"/>
      <c r="D501" s="95" t="str">
        <f t="shared" si="7"/>
        <v/>
      </c>
    </row>
    <row r="502" spans="1:4" ht="13.5">
      <c r="A502" s="114" t="s">
        <v>77</v>
      </c>
      <c r="B502" s="117"/>
      <c r="C502" s="117"/>
      <c r="D502" s="95" t="str">
        <f t="shared" si="7"/>
        <v/>
      </c>
    </row>
    <row r="503" spans="1:4" ht="13.5">
      <c r="A503" s="114" t="s">
        <v>1353</v>
      </c>
      <c r="B503" s="117"/>
      <c r="C503" s="117"/>
      <c r="D503" s="95" t="str">
        <f t="shared" si="7"/>
        <v/>
      </c>
    </row>
    <row r="504" spans="1:4" ht="13.5">
      <c r="A504" s="114" t="s">
        <v>1354</v>
      </c>
      <c r="B504" s="117"/>
      <c r="C504" s="117"/>
      <c r="D504" s="95" t="str">
        <f t="shared" si="7"/>
        <v/>
      </c>
    </row>
    <row r="505" spans="1:4" ht="13.5">
      <c r="A505" s="114" t="s">
        <v>1355</v>
      </c>
      <c r="B505" s="117"/>
      <c r="C505" s="117"/>
      <c r="D505" s="95" t="str">
        <f t="shared" si="7"/>
        <v/>
      </c>
    </row>
    <row r="506" spans="1:4" ht="13.5">
      <c r="A506" s="114" t="s">
        <v>1356</v>
      </c>
      <c r="B506" s="117"/>
      <c r="C506" s="117"/>
      <c r="D506" s="95" t="str">
        <f t="shared" si="7"/>
        <v/>
      </c>
    </row>
    <row r="507" spans="1:4" ht="13.5">
      <c r="A507" s="114" t="s">
        <v>1357</v>
      </c>
      <c r="B507" s="117">
        <v>31</v>
      </c>
      <c r="C507" s="117">
        <v>24</v>
      </c>
      <c r="D507" s="95">
        <f t="shared" si="7"/>
        <v>77.400000000000006</v>
      </c>
    </row>
    <row r="508" spans="1:4" ht="13.5">
      <c r="A508" s="114" t="s">
        <v>1358</v>
      </c>
      <c r="B508" s="95">
        <f>SUM(B509:B515)</f>
        <v>1104</v>
      </c>
      <c r="C508" s="95">
        <f>SUM(C509:C515)</f>
        <v>397</v>
      </c>
      <c r="D508" s="95">
        <f t="shared" si="7"/>
        <v>36</v>
      </c>
    </row>
    <row r="509" spans="1:4" ht="13.5">
      <c r="A509" s="114" t="s">
        <v>75</v>
      </c>
      <c r="B509" s="117">
        <v>465</v>
      </c>
      <c r="C509" s="117"/>
      <c r="D509" s="95">
        <f t="shared" si="7"/>
        <v>0</v>
      </c>
    </row>
    <row r="510" spans="1:4" ht="13.5">
      <c r="A510" s="114" t="s">
        <v>76</v>
      </c>
      <c r="B510" s="117"/>
      <c r="C510" s="117"/>
      <c r="D510" s="95" t="str">
        <f t="shared" si="7"/>
        <v/>
      </c>
    </row>
    <row r="511" spans="1:4" ht="13.5">
      <c r="A511" s="114" t="s">
        <v>77</v>
      </c>
      <c r="B511" s="117">
        <v>31</v>
      </c>
      <c r="C511" s="117">
        <v>371</v>
      </c>
      <c r="D511" s="95">
        <f t="shared" si="7"/>
        <v>1196.8</v>
      </c>
    </row>
    <row r="512" spans="1:4" ht="13.5">
      <c r="A512" s="114" t="s">
        <v>344</v>
      </c>
      <c r="B512" s="117"/>
      <c r="C512" s="117"/>
      <c r="D512" s="95" t="str">
        <f t="shared" si="7"/>
        <v/>
      </c>
    </row>
    <row r="513" spans="1:4" ht="13.5">
      <c r="A513" s="114" t="s">
        <v>345</v>
      </c>
      <c r="B513" s="117">
        <v>499</v>
      </c>
      <c r="C513" s="117"/>
      <c r="D513" s="95">
        <f t="shared" si="7"/>
        <v>0</v>
      </c>
    </row>
    <row r="514" spans="1:4" ht="13.5">
      <c r="A514" s="114" t="s">
        <v>1359</v>
      </c>
      <c r="B514" s="117"/>
      <c r="C514" s="117"/>
      <c r="D514" s="95" t="str">
        <f t="shared" si="7"/>
        <v/>
      </c>
    </row>
    <row r="515" spans="1:4" ht="13.5">
      <c r="A515" s="114" t="s">
        <v>1360</v>
      </c>
      <c r="B515" s="117">
        <v>109</v>
      </c>
      <c r="C515" s="117">
        <v>26</v>
      </c>
      <c r="D515" s="95">
        <f t="shared" si="7"/>
        <v>23.9</v>
      </c>
    </row>
    <row r="516" spans="1:4" ht="13.5">
      <c r="A516" s="114" t="s">
        <v>1361</v>
      </c>
      <c r="B516" s="95">
        <f>SUM(B517:B519)</f>
        <v>183</v>
      </c>
      <c r="C516" s="95">
        <f>SUM(C517:C519)</f>
        <v>34</v>
      </c>
      <c r="D516" s="95">
        <f t="shared" si="7"/>
        <v>18.600000000000001</v>
      </c>
    </row>
    <row r="517" spans="1:4" ht="13.5">
      <c r="A517" s="114" t="s">
        <v>346</v>
      </c>
      <c r="B517" s="117">
        <v>100</v>
      </c>
      <c r="C517" s="117"/>
      <c r="D517" s="95">
        <f t="shared" ref="D517:D580" si="8">IF(B517=0,"",ROUND(C517/B517*100,1))</f>
        <v>0</v>
      </c>
    </row>
    <row r="518" spans="1:4" ht="13.5">
      <c r="A518" s="114" t="s">
        <v>347</v>
      </c>
      <c r="B518" s="117"/>
      <c r="C518" s="117"/>
      <c r="D518" s="95" t="str">
        <f t="shared" si="8"/>
        <v/>
      </c>
    </row>
    <row r="519" spans="1:4" ht="13.5">
      <c r="A519" s="114" t="s">
        <v>1362</v>
      </c>
      <c r="B519" s="117">
        <v>83</v>
      </c>
      <c r="C519" s="117">
        <v>34</v>
      </c>
      <c r="D519" s="95">
        <f t="shared" si="8"/>
        <v>41</v>
      </c>
    </row>
    <row r="520" spans="1:4" ht="13.5">
      <c r="A520" s="114" t="s">
        <v>348</v>
      </c>
      <c r="B520" s="127">
        <f>SUM(B521,B535,B543,B545,B553,B557,B567,B575,B582,B590,B599,B604,B607,B610,B613,B616,B619,B623,B628,B636,B639)</f>
        <v>41390</v>
      </c>
      <c r="C520" s="127">
        <f>SUM(C521,C535,C543,C545,C553,C557,C567,C575,C582,C590,C599,C604,C607,C610,C613,C616,C619,C623,C628,C636,C639)</f>
        <v>47596</v>
      </c>
      <c r="D520" s="95">
        <f t="shared" si="8"/>
        <v>115</v>
      </c>
    </row>
    <row r="521" spans="1:4" ht="13.5">
      <c r="A521" s="114" t="s">
        <v>349</v>
      </c>
      <c r="B521" s="95">
        <f>SUM(B522:B534)</f>
        <v>2052</v>
      </c>
      <c r="C521" s="95">
        <f>SUM(C522:C534)</f>
        <v>3450</v>
      </c>
      <c r="D521" s="95">
        <f t="shared" si="8"/>
        <v>168.1</v>
      </c>
    </row>
    <row r="522" spans="1:4" ht="13.5">
      <c r="A522" s="114" t="s">
        <v>75</v>
      </c>
      <c r="B522" s="117">
        <v>1168</v>
      </c>
      <c r="C522" s="117">
        <v>1850</v>
      </c>
      <c r="D522" s="95">
        <f t="shared" si="8"/>
        <v>158.4</v>
      </c>
    </row>
    <row r="523" spans="1:4" ht="13.5">
      <c r="A523" s="114" t="s">
        <v>76</v>
      </c>
      <c r="B523" s="117">
        <v>22</v>
      </c>
      <c r="C523" s="117">
        <v>30</v>
      </c>
      <c r="D523" s="95">
        <f t="shared" si="8"/>
        <v>136.4</v>
      </c>
    </row>
    <row r="524" spans="1:4" ht="13.5">
      <c r="A524" s="114" t="s">
        <v>77</v>
      </c>
      <c r="B524" s="117">
        <v>195</v>
      </c>
      <c r="C524" s="117">
        <v>162</v>
      </c>
      <c r="D524" s="95">
        <f t="shared" si="8"/>
        <v>83.1</v>
      </c>
    </row>
    <row r="525" spans="1:4" ht="13.5">
      <c r="A525" s="114" t="s">
        <v>350</v>
      </c>
      <c r="B525" s="117"/>
      <c r="C525" s="117"/>
      <c r="D525" s="95" t="str">
        <f t="shared" si="8"/>
        <v/>
      </c>
    </row>
    <row r="526" spans="1:4" ht="13.5">
      <c r="A526" s="114" t="s">
        <v>351</v>
      </c>
      <c r="B526" s="117"/>
      <c r="C526" s="117"/>
      <c r="D526" s="95" t="str">
        <f t="shared" si="8"/>
        <v/>
      </c>
    </row>
    <row r="527" spans="1:4" ht="13.5">
      <c r="A527" s="114" t="s">
        <v>352</v>
      </c>
      <c r="B527" s="117"/>
      <c r="C527" s="117"/>
      <c r="D527" s="95" t="str">
        <f t="shared" si="8"/>
        <v/>
      </c>
    </row>
    <row r="528" spans="1:4" ht="13.5">
      <c r="A528" s="114" t="s">
        <v>353</v>
      </c>
      <c r="B528" s="117">
        <v>10</v>
      </c>
      <c r="C528" s="117"/>
      <c r="D528" s="95">
        <f t="shared" si="8"/>
        <v>0</v>
      </c>
    </row>
    <row r="529" spans="1:4" ht="13.5">
      <c r="A529" s="114" t="s">
        <v>116</v>
      </c>
      <c r="B529" s="117"/>
      <c r="C529" s="117"/>
      <c r="D529" s="95" t="str">
        <f t="shared" si="8"/>
        <v/>
      </c>
    </row>
    <row r="530" spans="1:4" ht="13.5">
      <c r="A530" s="114" t="s">
        <v>354</v>
      </c>
      <c r="B530" s="117">
        <v>618</v>
      </c>
      <c r="C530" s="117">
        <v>1400</v>
      </c>
      <c r="D530" s="95">
        <f t="shared" si="8"/>
        <v>226.5</v>
      </c>
    </row>
    <row r="531" spans="1:4" ht="13.5">
      <c r="A531" s="114" t="s">
        <v>355</v>
      </c>
      <c r="B531" s="117"/>
      <c r="C531" s="117"/>
      <c r="D531" s="95" t="str">
        <f t="shared" si="8"/>
        <v/>
      </c>
    </row>
    <row r="532" spans="1:4" ht="13.5">
      <c r="A532" s="114" t="s">
        <v>356</v>
      </c>
      <c r="B532" s="117">
        <v>10</v>
      </c>
      <c r="C532" s="117"/>
      <c r="D532" s="95">
        <f t="shared" si="8"/>
        <v>0</v>
      </c>
    </row>
    <row r="533" spans="1:4" ht="13.5">
      <c r="A533" s="114" t="s">
        <v>357</v>
      </c>
      <c r="B533" s="117"/>
      <c r="C533" s="117"/>
      <c r="D533" s="95" t="str">
        <f t="shared" si="8"/>
        <v/>
      </c>
    </row>
    <row r="534" spans="1:4" ht="13.5">
      <c r="A534" s="114" t="s">
        <v>358</v>
      </c>
      <c r="B534" s="117">
        <v>29</v>
      </c>
      <c r="C534" s="117">
        <v>8</v>
      </c>
      <c r="D534" s="95">
        <f t="shared" si="8"/>
        <v>27.6</v>
      </c>
    </row>
    <row r="535" spans="1:4" ht="13.5">
      <c r="A535" s="114" t="s">
        <v>359</v>
      </c>
      <c r="B535" s="95">
        <f>SUM(B536:B542)</f>
        <v>524</v>
      </c>
      <c r="C535" s="95">
        <f>SUM(C536:C542)</f>
        <v>762</v>
      </c>
      <c r="D535" s="95">
        <f t="shared" si="8"/>
        <v>145.4</v>
      </c>
    </row>
    <row r="536" spans="1:4" ht="13.5">
      <c r="A536" s="114" t="s">
        <v>75</v>
      </c>
      <c r="B536" s="117">
        <v>171</v>
      </c>
      <c r="C536" s="117">
        <v>118</v>
      </c>
      <c r="D536" s="95">
        <f t="shared" si="8"/>
        <v>69</v>
      </c>
    </row>
    <row r="537" spans="1:4" ht="13.5">
      <c r="A537" s="114" t="s">
        <v>76</v>
      </c>
      <c r="B537" s="117"/>
      <c r="C537" s="117"/>
      <c r="D537" s="95" t="str">
        <f t="shared" si="8"/>
        <v/>
      </c>
    </row>
    <row r="538" spans="1:4" ht="13.5">
      <c r="A538" s="114" t="s">
        <v>77</v>
      </c>
      <c r="B538" s="117">
        <v>151</v>
      </c>
      <c r="C538" s="117">
        <v>294</v>
      </c>
      <c r="D538" s="95">
        <f t="shared" si="8"/>
        <v>194.7</v>
      </c>
    </row>
    <row r="539" spans="1:4" ht="13.5">
      <c r="A539" s="114" t="s">
        <v>1363</v>
      </c>
      <c r="B539" s="117"/>
      <c r="C539" s="117"/>
      <c r="D539" s="95" t="str">
        <f t="shared" si="8"/>
        <v/>
      </c>
    </row>
    <row r="540" spans="1:4" ht="13.5">
      <c r="A540" s="114" t="s">
        <v>360</v>
      </c>
      <c r="B540" s="117"/>
      <c r="C540" s="117"/>
      <c r="D540" s="95" t="str">
        <f t="shared" si="8"/>
        <v/>
      </c>
    </row>
    <row r="541" spans="1:4" ht="13.5">
      <c r="A541" s="114" t="s">
        <v>1364</v>
      </c>
      <c r="B541" s="117"/>
      <c r="C541" s="117"/>
      <c r="D541" s="95" t="str">
        <f t="shared" si="8"/>
        <v/>
      </c>
    </row>
    <row r="542" spans="1:4" ht="13.5">
      <c r="A542" s="114" t="s">
        <v>361</v>
      </c>
      <c r="B542" s="117">
        <v>202</v>
      </c>
      <c r="C542" s="117">
        <v>350</v>
      </c>
      <c r="D542" s="95">
        <f t="shared" si="8"/>
        <v>173.3</v>
      </c>
    </row>
    <row r="543" spans="1:4" ht="13.5">
      <c r="A543" s="114" t="s">
        <v>362</v>
      </c>
      <c r="B543" s="95">
        <f>SUM(B544)</f>
        <v>0</v>
      </c>
      <c r="C543" s="95">
        <f>SUM(C544)</f>
        <v>0</v>
      </c>
      <c r="D543" s="95" t="str">
        <f t="shared" si="8"/>
        <v/>
      </c>
    </row>
    <row r="544" spans="1:4" ht="13.5">
      <c r="A544" s="114" t="s">
        <v>363</v>
      </c>
      <c r="B544" s="117"/>
      <c r="C544" s="117"/>
      <c r="D544" s="95" t="str">
        <f t="shared" si="8"/>
        <v/>
      </c>
    </row>
    <row r="545" spans="1:4" ht="13.5">
      <c r="A545" s="114" t="s">
        <v>1365</v>
      </c>
      <c r="B545" s="95">
        <f>SUM(B546:B552)</f>
        <v>16203</v>
      </c>
      <c r="C545" s="95">
        <f>SUM(C546:C552)</f>
        <v>19239</v>
      </c>
      <c r="D545" s="95">
        <f t="shared" si="8"/>
        <v>118.7</v>
      </c>
    </row>
    <row r="546" spans="1:4" ht="13.5">
      <c r="A546" s="114" t="s">
        <v>1366</v>
      </c>
      <c r="B546" s="117"/>
      <c r="C546" s="117">
        <v>211</v>
      </c>
      <c r="D546" s="95" t="str">
        <f t="shared" si="8"/>
        <v/>
      </c>
    </row>
    <row r="547" spans="1:4" ht="13.5">
      <c r="A547" s="114" t="s">
        <v>364</v>
      </c>
      <c r="B547" s="117"/>
      <c r="C547" s="117">
        <v>694</v>
      </c>
      <c r="D547" s="95" t="str">
        <f t="shared" si="8"/>
        <v/>
      </c>
    </row>
    <row r="548" spans="1:4" ht="13.5">
      <c r="A548" s="114" t="s">
        <v>365</v>
      </c>
      <c r="B548" s="117"/>
      <c r="C548" s="117"/>
      <c r="D548" s="95" t="str">
        <f t="shared" si="8"/>
        <v/>
      </c>
    </row>
    <row r="549" spans="1:4" ht="13.5">
      <c r="A549" s="114" t="s">
        <v>366</v>
      </c>
      <c r="B549" s="117">
        <v>8906</v>
      </c>
      <c r="C549" s="117">
        <v>8967</v>
      </c>
      <c r="D549" s="95">
        <f t="shared" si="8"/>
        <v>100.7</v>
      </c>
    </row>
    <row r="550" spans="1:4" ht="13.5">
      <c r="A550" s="114" t="s">
        <v>367</v>
      </c>
      <c r="B550" s="117">
        <v>2669</v>
      </c>
      <c r="C550" s="117">
        <v>2403</v>
      </c>
      <c r="D550" s="95">
        <f t="shared" si="8"/>
        <v>90</v>
      </c>
    </row>
    <row r="551" spans="1:4" ht="13.5">
      <c r="A551" s="114" t="s">
        <v>368</v>
      </c>
      <c r="B551" s="117">
        <v>4628</v>
      </c>
      <c r="C551" s="117">
        <v>6964</v>
      </c>
      <c r="D551" s="95">
        <f t="shared" si="8"/>
        <v>150.5</v>
      </c>
    </row>
    <row r="552" spans="1:4" ht="13.5">
      <c r="A552" s="114" t="s">
        <v>1367</v>
      </c>
      <c r="B552" s="117"/>
      <c r="C552" s="117"/>
      <c r="D552" s="95" t="str">
        <f t="shared" si="8"/>
        <v/>
      </c>
    </row>
    <row r="553" spans="1:4" ht="13.5">
      <c r="A553" s="114" t="s">
        <v>369</v>
      </c>
      <c r="B553" s="95">
        <f>SUM(B554:B556)</f>
        <v>0</v>
      </c>
      <c r="C553" s="95">
        <f>SUM(C554:C556)</f>
        <v>0</v>
      </c>
      <c r="D553" s="95" t="str">
        <f t="shared" si="8"/>
        <v/>
      </c>
    </row>
    <row r="554" spans="1:4" ht="13.5">
      <c r="A554" s="114" t="s">
        <v>370</v>
      </c>
      <c r="B554" s="117"/>
      <c r="C554" s="117"/>
      <c r="D554" s="95" t="str">
        <f t="shared" si="8"/>
        <v/>
      </c>
    </row>
    <row r="555" spans="1:4" ht="13.5">
      <c r="A555" s="114" t="s">
        <v>371</v>
      </c>
      <c r="B555" s="117"/>
      <c r="C555" s="117"/>
      <c r="D555" s="95" t="str">
        <f t="shared" si="8"/>
        <v/>
      </c>
    </row>
    <row r="556" spans="1:4" ht="13.5">
      <c r="A556" s="114" t="s">
        <v>372</v>
      </c>
      <c r="B556" s="117"/>
      <c r="C556" s="117"/>
      <c r="D556" s="95" t="str">
        <f t="shared" si="8"/>
        <v/>
      </c>
    </row>
    <row r="557" spans="1:4" ht="13.5">
      <c r="A557" s="114" t="s">
        <v>373</v>
      </c>
      <c r="B557" s="95">
        <f>SUM(B558:B566)</f>
        <v>659</v>
      </c>
      <c r="C557" s="95">
        <f>SUM(C558:C566)</f>
        <v>551</v>
      </c>
      <c r="D557" s="95">
        <f t="shared" si="8"/>
        <v>83.6</v>
      </c>
    </row>
    <row r="558" spans="1:4" ht="13.5">
      <c r="A558" s="114" t="s">
        <v>374</v>
      </c>
      <c r="B558" s="117"/>
      <c r="C558" s="117"/>
      <c r="D558" s="95" t="str">
        <f t="shared" si="8"/>
        <v/>
      </c>
    </row>
    <row r="559" spans="1:4" ht="13.5">
      <c r="A559" s="114" t="s">
        <v>375</v>
      </c>
      <c r="B559" s="117"/>
      <c r="C559" s="117"/>
      <c r="D559" s="95" t="str">
        <f t="shared" si="8"/>
        <v/>
      </c>
    </row>
    <row r="560" spans="1:4" ht="13.5">
      <c r="A560" s="114" t="s">
        <v>376</v>
      </c>
      <c r="B560" s="117"/>
      <c r="C560" s="117"/>
      <c r="D560" s="95" t="str">
        <f t="shared" si="8"/>
        <v/>
      </c>
    </row>
    <row r="561" spans="1:4" ht="13.5">
      <c r="A561" s="114" t="s">
        <v>377</v>
      </c>
      <c r="B561" s="117"/>
      <c r="C561" s="117">
        <v>86</v>
      </c>
      <c r="D561" s="95" t="str">
        <f t="shared" si="8"/>
        <v/>
      </c>
    </row>
    <row r="562" spans="1:4" ht="13.5">
      <c r="A562" s="114" t="s">
        <v>378</v>
      </c>
      <c r="B562" s="117"/>
      <c r="C562" s="117"/>
      <c r="D562" s="95" t="str">
        <f t="shared" si="8"/>
        <v/>
      </c>
    </row>
    <row r="563" spans="1:4" ht="13.5">
      <c r="A563" s="114" t="s">
        <v>379</v>
      </c>
      <c r="B563" s="117"/>
      <c r="C563" s="117"/>
      <c r="D563" s="95" t="str">
        <f t="shared" si="8"/>
        <v/>
      </c>
    </row>
    <row r="564" spans="1:4" ht="13.5">
      <c r="A564" s="114" t="s">
        <v>380</v>
      </c>
      <c r="B564" s="117"/>
      <c r="C564" s="117"/>
      <c r="D564" s="95" t="str">
        <f t="shared" si="8"/>
        <v/>
      </c>
    </row>
    <row r="565" spans="1:4" ht="13.5">
      <c r="A565" s="114" t="s">
        <v>381</v>
      </c>
      <c r="B565" s="117"/>
      <c r="C565" s="117"/>
      <c r="D565" s="95" t="str">
        <f t="shared" si="8"/>
        <v/>
      </c>
    </row>
    <row r="566" spans="1:4" ht="13.5">
      <c r="A566" s="114" t="s">
        <v>382</v>
      </c>
      <c r="B566" s="117">
        <v>659</v>
      </c>
      <c r="C566" s="117">
        <v>465</v>
      </c>
      <c r="D566" s="95">
        <f t="shared" si="8"/>
        <v>70.599999999999994</v>
      </c>
    </row>
    <row r="567" spans="1:4" ht="13.5">
      <c r="A567" s="114" t="s">
        <v>383</v>
      </c>
      <c r="B567" s="95">
        <f>SUM(B568:B574)</f>
        <v>3057</v>
      </c>
      <c r="C567" s="95">
        <f>SUM(C568:C574)</f>
        <v>3180</v>
      </c>
      <c r="D567" s="95">
        <f t="shared" si="8"/>
        <v>104</v>
      </c>
    </row>
    <row r="568" spans="1:4" ht="13.5">
      <c r="A568" s="114" t="s">
        <v>384</v>
      </c>
      <c r="B568" s="117">
        <v>100</v>
      </c>
      <c r="C568" s="117">
        <v>195</v>
      </c>
      <c r="D568" s="95">
        <f t="shared" si="8"/>
        <v>195</v>
      </c>
    </row>
    <row r="569" spans="1:4" ht="13.5">
      <c r="A569" s="114" t="s">
        <v>385</v>
      </c>
      <c r="B569" s="117"/>
      <c r="C569" s="117"/>
      <c r="D569" s="95" t="str">
        <f t="shared" si="8"/>
        <v/>
      </c>
    </row>
    <row r="570" spans="1:4" ht="13.5">
      <c r="A570" s="114" t="s">
        <v>386</v>
      </c>
      <c r="B570" s="117">
        <v>1907</v>
      </c>
      <c r="C570" s="117">
        <v>1832</v>
      </c>
      <c r="D570" s="95">
        <f t="shared" si="8"/>
        <v>96.1</v>
      </c>
    </row>
    <row r="571" spans="1:4" ht="13.5">
      <c r="A571" s="114" t="s">
        <v>387</v>
      </c>
      <c r="B571" s="117">
        <v>3</v>
      </c>
      <c r="C571" s="117">
        <v>3</v>
      </c>
      <c r="D571" s="95">
        <f t="shared" si="8"/>
        <v>100</v>
      </c>
    </row>
    <row r="572" spans="1:4" ht="13.5">
      <c r="A572" s="114" t="s">
        <v>388</v>
      </c>
      <c r="B572" s="117">
        <v>1012</v>
      </c>
      <c r="C572" s="117">
        <v>949</v>
      </c>
      <c r="D572" s="95">
        <f t="shared" si="8"/>
        <v>93.8</v>
      </c>
    </row>
    <row r="573" spans="1:4" ht="13.5">
      <c r="A573" s="114" t="s">
        <v>389</v>
      </c>
      <c r="B573" s="117"/>
      <c r="C573" s="117"/>
      <c r="D573" s="95" t="str">
        <f t="shared" si="8"/>
        <v/>
      </c>
    </row>
    <row r="574" spans="1:4" ht="13.5">
      <c r="A574" s="114" t="s">
        <v>390</v>
      </c>
      <c r="B574" s="117">
        <v>35</v>
      </c>
      <c r="C574" s="117">
        <v>201</v>
      </c>
      <c r="D574" s="95">
        <f t="shared" si="8"/>
        <v>574.29999999999995</v>
      </c>
    </row>
    <row r="575" spans="1:4" ht="13.5">
      <c r="A575" s="114" t="s">
        <v>391</v>
      </c>
      <c r="B575" s="95">
        <f>SUM(B576:B581)</f>
        <v>708</v>
      </c>
      <c r="C575" s="95">
        <f>SUM(C576:C581)</f>
        <v>1893</v>
      </c>
      <c r="D575" s="95">
        <f t="shared" si="8"/>
        <v>267.39999999999998</v>
      </c>
    </row>
    <row r="576" spans="1:4" s="20" customFormat="1">
      <c r="A576" s="114" t="s">
        <v>392</v>
      </c>
      <c r="B576" s="117">
        <v>499</v>
      </c>
      <c r="C576" s="117">
        <v>698</v>
      </c>
      <c r="D576" s="95">
        <f t="shared" si="8"/>
        <v>139.9</v>
      </c>
    </row>
    <row r="577" spans="1:4" s="20" customFormat="1">
      <c r="A577" s="114" t="s">
        <v>393</v>
      </c>
      <c r="B577" s="117">
        <v>44</v>
      </c>
      <c r="C577" s="117">
        <v>60</v>
      </c>
      <c r="D577" s="95">
        <f t="shared" si="8"/>
        <v>136.4</v>
      </c>
    </row>
    <row r="578" spans="1:4" ht="13.5">
      <c r="A578" s="114" t="s">
        <v>394</v>
      </c>
      <c r="B578" s="117"/>
      <c r="C578" s="117"/>
      <c r="D578" s="95" t="str">
        <f t="shared" si="8"/>
        <v/>
      </c>
    </row>
    <row r="579" spans="1:4" ht="13.5">
      <c r="A579" s="114" t="s">
        <v>395</v>
      </c>
      <c r="B579" s="117">
        <v>29</v>
      </c>
      <c r="C579" s="117"/>
      <c r="D579" s="95">
        <f t="shared" si="8"/>
        <v>0</v>
      </c>
    </row>
    <row r="580" spans="1:4" ht="13.5">
      <c r="A580" s="114" t="s">
        <v>1368</v>
      </c>
      <c r="B580" s="117"/>
      <c r="C580" s="117">
        <v>189</v>
      </c>
      <c r="D580" s="95" t="str">
        <f t="shared" si="8"/>
        <v/>
      </c>
    </row>
    <row r="581" spans="1:4" ht="13.5">
      <c r="A581" s="114" t="s">
        <v>396</v>
      </c>
      <c r="B581" s="117">
        <v>136</v>
      </c>
      <c r="C581" s="117">
        <v>946</v>
      </c>
      <c r="D581" s="95">
        <f t="shared" ref="D581:D644" si="9">IF(B581=0,"",ROUND(C581/B581*100,1))</f>
        <v>695.6</v>
      </c>
    </row>
    <row r="582" spans="1:4" ht="13.5">
      <c r="A582" s="114" t="s">
        <v>397</v>
      </c>
      <c r="B582" s="95">
        <f>SUM(B583:B589)</f>
        <v>825</v>
      </c>
      <c r="C582" s="95">
        <f>SUM(C583:C589)</f>
        <v>807</v>
      </c>
      <c r="D582" s="95">
        <f t="shared" si="9"/>
        <v>97.8</v>
      </c>
    </row>
    <row r="583" spans="1:4" s="20" customFormat="1">
      <c r="A583" s="114" t="s">
        <v>398</v>
      </c>
      <c r="B583" s="117">
        <v>4</v>
      </c>
      <c r="C583" s="117">
        <v>30</v>
      </c>
      <c r="D583" s="95">
        <f t="shared" si="9"/>
        <v>750</v>
      </c>
    </row>
    <row r="584" spans="1:4" s="20" customFormat="1">
      <c r="A584" s="114" t="s">
        <v>399</v>
      </c>
      <c r="B584" s="117">
        <v>748</v>
      </c>
      <c r="C584" s="117">
        <v>694</v>
      </c>
      <c r="D584" s="95">
        <f t="shared" si="9"/>
        <v>92.8</v>
      </c>
    </row>
    <row r="585" spans="1:4" s="20" customFormat="1">
      <c r="A585" s="114" t="s">
        <v>1369</v>
      </c>
      <c r="B585" s="117"/>
      <c r="C585" s="117"/>
      <c r="D585" s="95" t="str">
        <f t="shared" si="9"/>
        <v/>
      </c>
    </row>
    <row r="586" spans="1:4" ht="13.5">
      <c r="A586" s="114" t="s">
        <v>400</v>
      </c>
      <c r="B586" s="117">
        <v>11</v>
      </c>
      <c r="C586" s="117">
        <v>15</v>
      </c>
      <c r="D586" s="95">
        <f t="shared" si="9"/>
        <v>136.4</v>
      </c>
    </row>
    <row r="587" spans="1:4" ht="13.5">
      <c r="A587" s="114" t="s">
        <v>401</v>
      </c>
      <c r="B587" s="117">
        <v>40</v>
      </c>
      <c r="C587" s="117">
        <v>62</v>
      </c>
      <c r="D587" s="95">
        <f t="shared" si="9"/>
        <v>155</v>
      </c>
    </row>
    <row r="588" spans="1:4" ht="13.5">
      <c r="A588" s="114" t="s">
        <v>1370</v>
      </c>
      <c r="B588" s="117"/>
      <c r="C588" s="117"/>
      <c r="D588" s="95" t="str">
        <f t="shared" si="9"/>
        <v/>
      </c>
    </row>
    <row r="589" spans="1:4" ht="13.5">
      <c r="A589" s="114" t="s">
        <v>402</v>
      </c>
      <c r="B589" s="117">
        <v>22</v>
      </c>
      <c r="C589" s="117">
        <v>6</v>
      </c>
      <c r="D589" s="95">
        <f t="shared" si="9"/>
        <v>27.3</v>
      </c>
    </row>
    <row r="590" spans="1:4" ht="13.5">
      <c r="A590" s="114" t="s">
        <v>403</v>
      </c>
      <c r="B590" s="95">
        <f>SUM(B591:B598)</f>
        <v>1580</v>
      </c>
      <c r="C590" s="95">
        <f>SUM(C591:C598)</f>
        <v>764</v>
      </c>
      <c r="D590" s="95">
        <f t="shared" si="9"/>
        <v>48.4</v>
      </c>
    </row>
    <row r="591" spans="1:4" ht="13.5">
      <c r="A591" s="114" t="s">
        <v>75</v>
      </c>
      <c r="B591" s="117">
        <v>52</v>
      </c>
      <c r="C591" s="117">
        <v>61</v>
      </c>
      <c r="D591" s="95">
        <f t="shared" si="9"/>
        <v>117.3</v>
      </c>
    </row>
    <row r="592" spans="1:4" ht="13.5">
      <c r="A592" s="114" t="s">
        <v>76</v>
      </c>
      <c r="B592" s="117">
        <v>6</v>
      </c>
      <c r="C592" s="117"/>
      <c r="D592" s="95">
        <f t="shared" si="9"/>
        <v>0</v>
      </c>
    </row>
    <row r="593" spans="1:4" ht="13.5">
      <c r="A593" s="114" t="s">
        <v>77</v>
      </c>
      <c r="B593" s="117">
        <v>16</v>
      </c>
      <c r="C593" s="117">
        <v>22</v>
      </c>
      <c r="D593" s="95">
        <f t="shared" si="9"/>
        <v>137.5</v>
      </c>
    </row>
    <row r="594" spans="1:4" ht="13.5">
      <c r="A594" s="114" t="s">
        <v>404</v>
      </c>
      <c r="B594" s="117">
        <v>2</v>
      </c>
      <c r="C594" s="117"/>
      <c r="D594" s="95">
        <f t="shared" si="9"/>
        <v>0</v>
      </c>
    </row>
    <row r="595" spans="1:4" ht="13.5">
      <c r="A595" s="114" t="s">
        <v>405</v>
      </c>
      <c r="B595" s="117"/>
      <c r="C595" s="117"/>
      <c r="D595" s="95" t="str">
        <f t="shared" si="9"/>
        <v/>
      </c>
    </row>
    <row r="596" spans="1:4" ht="13.5">
      <c r="A596" s="114" t="s">
        <v>406</v>
      </c>
      <c r="B596" s="117"/>
      <c r="C596" s="117"/>
      <c r="D596" s="95" t="str">
        <f t="shared" si="9"/>
        <v/>
      </c>
    </row>
    <row r="597" spans="1:4" ht="13.5">
      <c r="A597" s="114" t="s">
        <v>407</v>
      </c>
      <c r="B597" s="117">
        <v>894</v>
      </c>
      <c r="C597" s="117">
        <v>221</v>
      </c>
      <c r="D597" s="95">
        <f t="shared" si="9"/>
        <v>24.7</v>
      </c>
    </row>
    <row r="598" spans="1:4" ht="13.5">
      <c r="A598" s="114" t="s">
        <v>408</v>
      </c>
      <c r="B598" s="117">
        <v>610</v>
      </c>
      <c r="C598" s="117">
        <v>460</v>
      </c>
      <c r="D598" s="95">
        <f t="shared" si="9"/>
        <v>75.400000000000006</v>
      </c>
    </row>
    <row r="599" spans="1:4" ht="13.5">
      <c r="A599" s="114" t="s">
        <v>409</v>
      </c>
      <c r="B599" s="95">
        <f>SUM(B600:B603)</f>
        <v>0</v>
      </c>
      <c r="C599" s="95">
        <f>SUM(C600:C603)</f>
        <v>0</v>
      </c>
      <c r="D599" s="95" t="str">
        <f t="shared" si="9"/>
        <v/>
      </c>
    </row>
    <row r="600" spans="1:4" ht="13.5">
      <c r="A600" s="114" t="s">
        <v>75</v>
      </c>
      <c r="B600" s="117"/>
      <c r="C600" s="117"/>
      <c r="D600" s="95" t="str">
        <f t="shared" si="9"/>
        <v/>
      </c>
    </row>
    <row r="601" spans="1:4" ht="13.5">
      <c r="A601" s="114" t="s">
        <v>76</v>
      </c>
      <c r="B601" s="117"/>
      <c r="C601" s="117"/>
      <c r="D601" s="95" t="str">
        <f t="shared" si="9"/>
        <v/>
      </c>
    </row>
    <row r="602" spans="1:4" ht="13.5">
      <c r="A602" s="114" t="s">
        <v>77</v>
      </c>
      <c r="B602" s="117"/>
      <c r="C602" s="117"/>
      <c r="D602" s="95" t="str">
        <f t="shared" si="9"/>
        <v/>
      </c>
    </row>
    <row r="603" spans="1:4" ht="13.5">
      <c r="A603" s="114" t="s">
        <v>410</v>
      </c>
      <c r="B603" s="117"/>
      <c r="C603" s="117"/>
      <c r="D603" s="95" t="str">
        <f t="shared" si="9"/>
        <v/>
      </c>
    </row>
    <row r="604" spans="1:4" ht="13.5">
      <c r="A604" s="114" t="s">
        <v>411</v>
      </c>
      <c r="B604" s="95">
        <f>SUM(B605:B606)</f>
        <v>5738</v>
      </c>
      <c r="C604" s="95">
        <f>SUM(C605:C606)</f>
        <v>3932</v>
      </c>
      <c r="D604" s="95">
        <f t="shared" si="9"/>
        <v>68.5</v>
      </c>
    </row>
    <row r="605" spans="1:4" ht="13.5">
      <c r="A605" s="114" t="s">
        <v>412</v>
      </c>
      <c r="B605" s="117"/>
      <c r="C605" s="117"/>
      <c r="D605" s="95" t="str">
        <f t="shared" si="9"/>
        <v/>
      </c>
    </row>
    <row r="606" spans="1:4" ht="13.5">
      <c r="A606" s="114" t="s">
        <v>413</v>
      </c>
      <c r="B606" s="117">
        <v>5738</v>
      </c>
      <c r="C606" s="117">
        <v>3932</v>
      </c>
      <c r="D606" s="95">
        <f t="shared" si="9"/>
        <v>68.5</v>
      </c>
    </row>
    <row r="607" spans="1:4" ht="13.5">
      <c r="A607" s="114" t="s">
        <v>414</v>
      </c>
      <c r="B607" s="95">
        <f>SUM(B608:B609)</f>
        <v>0</v>
      </c>
      <c r="C607" s="95">
        <f>SUM(C608:C609)</f>
        <v>30</v>
      </c>
      <c r="D607" s="95" t="str">
        <f t="shared" si="9"/>
        <v/>
      </c>
    </row>
    <row r="608" spans="1:4" ht="13.5">
      <c r="A608" s="114" t="s">
        <v>415</v>
      </c>
      <c r="B608" s="117"/>
      <c r="C608" s="117">
        <v>30</v>
      </c>
      <c r="D608" s="95" t="str">
        <f t="shared" si="9"/>
        <v/>
      </c>
    </row>
    <row r="609" spans="1:4" ht="13.5">
      <c r="A609" s="114" t="s">
        <v>416</v>
      </c>
      <c r="B609" s="117"/>
      <c r="C609" s="117"/>
      <c r="D609" s="95" t="str">
        <f t="shared" si="9"/>
        <v/>
      </c>
    </row>
    <row r="610" spans="1:4" ht="13.5">
      <c r="A610" s="114" t="s">
        <v>417</v>
      </c>
      <c r="B610" s="95">
        <f>SUM(B611:B612)</f>
        <v>33</v>
      </c>
      <c r="C610" s="95">
        <f>SUM(C611:C612)</f>
        <v>277</v>
      </c>
      <c r="D610" s="95">
        <f t="shared" si="9"/>
        <v>839.4</v>
      </c>
    </row>
    <row r="611" spans="1:4" ht="13.5">
      <c r="A611" s="114" t="s">
        <v>418</v>
      </c>
      <c r="B611" s="117"/>
      <c r="C611" s="117"/>
      <c r="D611" s="95" t="str">
        <f t="shared" si="9"/>
        <v/>
      </c>
    </row>
    <row r="612" spans="1:4" ht="13.5">
      <c r="A612" s="114" t="s">
        <v>419</v>
      </c>
      <c r="B612" s="117">
        <v>33</v>
      </c>
      <c r="C612" s="117">
        <v>277</v>
      </c>
      <c r="D612" s="95">
        <f t="shared" si="9"/>
        <v>839.4</v>
      </c>
    </row>
    <row r="613" spans="1:4" ht="13.5">
      <c r="A613" s="114" t="s">
        <v>420</v>
      </c>
      <c r="B613" s="95">
        <f>SUM(B614:B615)</f>
        <v>0</v>
      </c>
      <c r="C613" s="95">
        <f>SUM(C614:C615)</f>
        <v>0</v>
      </c>
      <c r="D613" s="95" t="str">
        <f t="shared" si="9"/>
        <v/>
      </c>
    </row>
    <row r="614" spans="1:4" ht="13.5">
      <c r="A614" s="114" t="s">
        <v>1371</v>
      </c>
      <c r="B614" s="117"/>
      <c r="C614" s="117"/>
      <c r="D614" s="95" t="str">
        <f t="shared" si="9"/>
        <v/>
      </c>
    </row>
    <row r="615" spans="1:4" ht="13.5">
      <c r="A615" s="114" t="s">
        <v>421</v>
      </c>
      <c r="B615" s="117"/>
      <c r="C615" s="117"/>
      <c r="D615" s="95" t="str">
        <f t="shared" si="9"/>
        <v/>
      </c>
    </row>
    <row r="616" spans="1:4" ht="13.5">
      <c r="A616" s="114" t="s">
        <v>422</v>
      </c>
      <c r="B616" s="95">
        <f>SUM(B617:B618)</f>
        <v>251</v>
      </c>
      <c r="C616" s="95">
        <f>SUM(C617:C618)</f>
        <v>123</v>
      </c>
      <c r="D616" s="95">
        <f t="shared" si="9"/>
        <v>49</v>
      </c>
    </row>
    <row r="617" spans="1:4" ht="13.5">
      <c r="A617" s="114" t="s">
        <v>423</v>
      </c>
      <c r="B617" s="117">
        <v>3</v>
      </c>
      <c r="C617" s="117">
        <v>3</v>
      </c>
      <c r="D617" s="95">
        <f t="shared" si="9"/>
        <v>100</v>
      </c>
    </row>
    <row r="618" spans="1:4" ht="13.5">
      <c r="A618" s="114" t="s">
        <v>424</v>
      </c>
      <c r="B618" s="117">
        <v>248</v>
      </c>
      <c r="C618" s="117">
        <v>120</v>
      </c>
      <c r="D618" s="95">
        <f t="shared" si="9"/>
        <v>48.4</v>
      </c>
    </row>
    <row r="619" spans="1:4" ht="13.5">
      <c r="A619" s="114" t="s">
        <v>425</v>
      </c>
      <c r="B619" s="95">
        <f>SUM(B620:B622)</f>
        <v>8954</v>
      </c>
      <c r="C619" s="95">
        <f>SUM(C620:C622)</f>
        <v>11774</v>
      </c>
      <c r="D619" s="95">
        <f t="shared" si="9"/>
        <v>131.5</v>
      </c>
    </row>
    <row r="620" spans="1:4" ht="13.5">
      <c r="A620" s="114" t="s">
        <v>426</v>
      </c>
      <c r="B620" s="117">
        <v>82</v>
      </c>
      <c r="C620" s="117">
        <v>2500</v>
      </c>
      <c r="D620" s="95">
        <f t="shared" si="9"/>
        <v>3048.8</v>
      </c>
    </row>
    <row r="621" spans="1:4" ht="13.5">
      <c r="A621" s="114" t="s">
        <v>427</v>
      </c>
      <c r="B621" s="117">
        <v>8872</v>
      </c>
      <c r="C621" s="117">
        <v>9274</v>
      </c>
      <c r="D621" s="95">
        <f t="shared" si="9"/>
        <v>104.5</v>
      </c>
    </row>
    <row r="622" spans="1:4" ht="13.5">
      <c r="A622" s="114" t="s">
        <v>428</v>
      </c>
      <c r="B622" s="117"/>
      <c r="C622" s="117"/>
      <c r="D622" s="95" t="str">
        <f t="shared" si="9"/>
        <v/>
      </c>
    </row>
    <row r="623" spans="1:4" ht="13.5">
      <c r="A623" s="114" t="s">
        <v>429</v>
      </c>
      <c r="B623" s="95">
        <f>SUM(B624:B627)</f>
        <v>0</v>
      </c>
      <c r="C623" s="95">
        <f>SUM(C624:C627)</f>
        <v>0</v>
      </c>
      <c r="D623" s="95" t="str">
        <f t="shared" si="9"/>
        <v/>
      </c>
    </row>
    <row r="624" spans="1:4" ht="13.5">
      <c r="A624" s="114" t="s">
        <v>430</v>
      </c>
      <c r="B624" s="117"/>
      <c r="C624" s="117"/>
      <c r="D624" s="95" t="str">
        <f t="shared" si="9"/>
        <v/>
      </c>
    </row>
    <row r="625" spans="1:4" ht="13.5">
      <c r="A625" s="114" t="s">
        <v>431</v>
      </c>
      <c r="B625" s="117"/>
      <c r="C625" s="117"/>
      <c r="D625" s="95" t="str">
        <f t="shared" si="9"/>
        <v/>
      </c>
    </row>
    <row r="626" spans="1:4" ht="13.5">
      <c r="A626" s="114" t="s">
        <v>432</v>
      </c>
      <c r="B626" s="117"/>
      <c r="C626" s="117"/>
      <c r="D626" s="95" t="str">
        <f t="shared" si="9"/>
        <v/>
      </c>
    </row>
    <row r="627" spans="1:4" ht="13.5">
      <c r="A627" s="114" t="s">
        <v>433</v>
      </c>
      <c r="B627" s="117"/>
      <c r="C627" s="117"/>
      <c r="D627" s="95" t="str">
        <f t="shared" si="9"/>
        <v/>
      </c>
    </row>
    <row r="628" spans="1:4" ht="13.5">
      <c r="A628" s="128" t="s">
        <v>1372</v>
      </c>
      <c r="B628" s="95">
        <f>SUM(B629:B635)</f>
        <v>232</v>
      </c>
      <c r="C628" s="95">
        <f>SUM(C629:C635)</f>
        <v>152</v>
      </c>
      <c r="D628" s="95">
        <f t="shared" si="9"/>
        <v>65.5</v>
      </c>
    </row>
    <row r="629" spans="1:4" s="20" customFormat="1">
      <c r="A629" s="114" t="s">
        <v>75</v>
      </c>
      <c r="B629" s="117">
        <v>143</v>
      </c>
      <c r="C629" s="117">
        <v>41</v>
      </c>
      <c r="D629" s="95">
        <f t="shared" si="9"/>
        <v>28.7</v>
      </c>
    </row>
    <row r="630" spans="1:4" ht="13.5">
      <c r="A630" s="114" t="s">
        <v>76</v>
      </c>
      <c r="B630" s="117"/>
      <c r="C630" s="117"/>
      <c r="D630" s="95" t="str">
        <f t="shared" si="9"/>
        <v/>
      </c>
    </row>
    <row r="631" spans="1:4" ht="13.5">
      <c r="A631" s="114" t="s">
        <v>77</v>
      </c>
      <c r="B631" s="117"/>
      <c r="C631" s="117">
        <v>55</v>
      </c>
      <c r="D631" s="95" t="str">
        <f t="shared" si="9"/>
        <v/>
      </c>
    </row>
    <row r="632" spans="1:4" ht="13.5">
      <c r="A632" s="114" t="s">
        <v>1373</v>
      </c>
      <c r="B632" s="117">
        <v>89</v>
      </c>
      <c r="C632" s="117">
        <v>56</v>
      </c>
      <c r="D632" s="95">
        <f t="shared" si="9"/>
        <v>62.9</v>
      </c>
    </row>
    <row r="633" spans="1:4" ht="13.5">
      <c r="A633" s="114" t="s">
        <v>1374</v>
      </c>
      <c r="B633" s="117"/>
      <c r="C633" s="117"/>
      <c r="D633" s="95" t="str">
        <f t="shared" si="9"/>
        <v/>
      </c>
    </row>
    <row r="634" spans="1:4" ht="13.5">
      <c r="A634" s="114" t="s">
        <v>84</v>
      </c>
      <c r="B634" s="117"/>
      <c r="C634" s="117"/>
      <c r="D634" s="95" t="str">
        <f t="shared" si="9"/>
        <v/>
      </c>
    </row>
    <row r="635" spans="1:4" ht="13.5">
      <c r="A635" s="114" t="s">
        <v>1375</v>
      </c>
      <c r="B635" s="117"/>
      <c r="C635" s="117"/>
      <c r="D635" s="95" t="str">
        <f t="shared" si="9"/>
        <v/>
      </c>
    </row>
    <row r="636" spans="1:4" ht="13.5">
      <c r="A636" s="114" t="s">
        <v>1376</v>
      </c>
      <c r="B636" s="95">
        <f>SUM(B637:B638)</f>
        <v>0</v>
      </c>
      <c r="C636" s="95">
        <f>SUM(C637:C638)</f>
        <v>0</v>
      </c>
      <c r="D636" s="95" t="str">
        <f t="shared" si="9"/>
        <v/>
      </c>
    </row>
    <row r="637" spans="1:4" ht="13.5">
      <c r="A637" s="114" t="s">
        <v>1377</v>
      </c>
      <c r="B637" s="117"/>
      <c r="C637" s="117"/>
      <c r="D637" s="95" t="str">
        <f t="shared" si="9"/>
        <v/>
      </c>
    </row>
    <row r="638" spans="1:4" ht="13.5">
      <c r="A638" s="114" t="s">
        <v>1378</v>
      </c>
      <c r="B638" s="117"/>
      <c r="C638" s="117"/>
      <c r="D638" s="95" t="str">
        <f t="shared" si="9"/>
        <v/>
      </c>
    </row>
    <row r="639" spans="1:4" ht="13.5">
      <c r="A639" s="114" t="s">
        <v>434</v>
      </c>
      <c r="B639" s="117">
        <v>574</v>
      </c>
      <c r="C639" s="117">
        <v>662</v>
      </c>
      <c r="D639" s="95">
        <f t="shared" si="9"/>
        <v>115.3</v>
      </c>
    </row>
    <row r="640" spans="1:4" ht="13.5">
      <c r="A640" s="114" t="s">
        <v>1379</v>
      </c>
      <c r="B640" s="127">
        <f>SUM(B641,B646,B660,B664,B676,B679,B683,B688,B692,B696,B699,B708,B710)</f>
        <v>36219</v>
      </c>
      <c r="C640" s="127">
        <f>SUM(C641,C646,C660,C664,C676,C679,C683,C688,C692,C696,C699,C708,C710)</f>
        <v>32757</v>
      </c>
      <c r="D640" s="95">
        <f t="shared" si="9"/>
        <v>90.4</v>
      </c>
    </row>
    <row r="641" spans="1:4" ht="13.5">
      <c r="A641" s="114" t="s">
        <v>1380</v>
      </c>
      <c r="B641" s="95">
        <f>SUM(B642:B645)</f>
        <v>935</v>
      </c>
      <c r="C641" s="95">
        <f>SUM(C642:C645)</f>
        <v>639</v>
      </c>
      <c r="D641" s="95">
        <f t="shared" si="9"/>
        <v>68.3</v>
      </c>
    </row>
    <row r="642" spans="1:4" ht="13.5">
      <c r="A642" s="114" t="s">
        <v>75</v>
      </c>
      <c r="B642" s="117">
        <v>268</v>
      </c>
      <c r="C642" s="117">
        <v>172</v>
      </c>
      <c r="D642" s="95">
        <f t="shared" si="9"/>
        <v>64.2</v>
      </c>
    </row>
    <row r="643" spans="1:4" ht="13.5">
      <c r="A643" s="114" t="s">
        <v>76</v>
      </c>
      <c r="B643" s="117">
        <v>45</v>
      </c>
      <c r="C643" s="117">
        <v>30</v>
      </c>
      <c r="D643" s="95">
        <f t="shared" si="9"/>
        <v>66.7</v>
      </c>
    </row>
    <row r="644" spans="1:4" ht="13.5">
      <c r="A644" s="114" t="s">
        <v>77</v>
      </c>
      <c r="B644" s="117">
        <v>417</v>
      </c>
      <c r="C644" s="117">
        <v>419</v>
      </c>
      <c r="D644" s="95">
        <f t="shared" si="9"/>
        <v>100.5</v>
      </c>
    </row>
    <row r="645" spans="1:4" ht="13.5">
      <c r="A645" s="114" t="s">
        <v>1381</v>
      </c>
      <c r="B645" s="117">
        <v>205</v>
      </c>
      <c r="C645" s="117">
        <v>18</v>
      </c>
      <c r="D645" s="95">
        <f t="shared" ref="D645:D708" si="10">IF(B645=0,"",ROUND(C645/B645*100,1))</f>
        <v>8.8000000000000007</v>
      </c>
    </row>
    <row r="646" spans="1:4" ht="13.5">
      <c r="A646" s="114" t="s">
        <v>435</v>
      </c>
      <c r="B646" s="95">
        <f>SUM(B647:B659)</f>
        <v>1029</v>
      </c>
      <c r="C646" s="95">
        <f>SUM(C647:C659)</f>
        <v>1369</v>
      </c>
      <c r="D646" s="95">
        <f t="shared" si="10"/>
        <v>133</v>
      </c>
    </row>
    <row r="647" spans="1:4" s="20" customFormat="1">
      <c r="A647" s="114" t="s">
        <v>436</v>
      </c>
      <c r="B647" s="117">
        <v>430</v>
      </c>
      <c r="C647" s="117">
        <v>411</v>
      </c>
      <c r="D647" s="95">
        <f t="shared" si="10"/>
        <v>95.6</v>
      </c>
    </row>
    <row r="648" spans="1:4" s="20" customFormat="1">
      <c r="A648" s="114" t="s">
        <v>437</v>
      </c>
      <c r="B648" s="117">
        <v>53</v>
      </c>
      <c r="C648" s="117">
        <v>9</v>
      </c>
      <c r="D648" s="95">
        <f t="shared" si="10"/>
        <v>17</v>
      </c>
    </row>
    <row r="649" spans="1:4" s="20" customFormat="1">
      <c r="A649" s="114" t="s">
        <v>438</v>
      </c>
      <c r="B649" s="117"/>
      <c r="C649" s="117"/>
      <c r="D649" s="95" t="str">
        <f t="shared" si="10"/>
        <v/>
      </c>
    </row>
    <row r="650" spans="1:4" ht="13.5">
      <c r="A650" s="114" t="s">
        <v>439</v>
      </c>
      <c r="B650" s="117"/>
      <c r="C650" s="117"/>
      <c r="D650" s="95" t="str">
        <f t="shared" si="10"/>
        <v/>
      </c>
    </row>
    <row r="651" spans="1:4" ht="13.5">
      <c r="A651" s="114" t="s">
        <v>440</v>
      </c>
      <c r="B651" s="117"/>
      <c r="C651" s="117"/>
      <c r="D651" s="95" t="str">
        <f t="shared" si="10"/>
        <v/>
      </c>
    </row>
    <row r="652" spans="1:4" ht="13.5">
      <c r="A652" s="114" t="s">
        <v>1382</v>
      </c>
      <c r="B652" s="117"/>
      <c r="C652" s="117">
        <v>3</v>
      </c>
      <c r="D652" s="95" t="str">
        <f t="shared" si="10"/>
        <v/>
      </c>
    </row>
    <row r="653" spans="1:4" ht="13.5">
      <c r="A653" s="114" t="s">
        <v>441</v>
      </c>
      <c r="B653" s="117"/>
      <c r="C653" s="117"/>
      <c r="D653" s="95" t="str">
        <f t="shared" si="10"/>
        <v/>
      </c>
    </row>
    <row r="654" spans="1:4" ht="13.5">
      <c r="A654" s="114" t="s">
        <v>442</v>
      </c>
      <c r="B654" s="117"/>
      <c r="C654" s="117"/>
      <c r="D654" s="95" t="str">
        <f t="shared" si="10"/>
        <v/>
      </c>
    </row>
    <row r="655" spans="1:4" ht="13.5">
      <c r="A655" s="114" t="s">
        <v>443</v>
      </c>
      <c r="B655" s="117"/>
      <c r="C655" s="117"/>
      <c r="D655" s="95" t="str">
        <f t="shared" si="10"/>
        <v/>
      </c>
    </row>
    <row r="656" spans="1:4" s="20" customFormat="1">
      <c r="A656" s="114" t="s">
        <v>444</v>
      </c>
      <c r="B656" s="117"/>
      <c r="C656" s="117"/>
      <c r="D656" s="95" t="str">
        <f t="shared" si="10"/>
        <v/>
      </c>
    </row>
    <row r="657" spans="1:4" s="20" customFormat="1">
      <c r="A657" s="114" t="s">
        <v>445</v>
      </c>
      <c r="B657" s="117"/>
      <c r="C657" s="117"/>
      <c r="D657" s="95" t="str">
        <f t="shared" si="10"/>
        <v/>
      </c>
    </row>
    <row r="658" spans="1:4" s="20" customFormat="1">
      <c r="A658" s="114" t="s">
        <v>1383</v>
      </c>
      <c r="B658" s="117"/>
      <c r="C658" s="117"/>
      <c r="D658" s="95" t="str">
        <f t="shared" si="10"/>
        <v/>
      </c>
    </row>
    <row r="659" spans="1:4" s="20" customFormat="1">
      <c r="A659" s="114" t="s">
        <v>446</v>
      </c>
      <c r="B659" s="117">
        <v>546</v>
      </c>
      <c r="C659" s="117">
        <v>946</v>
      </c>
      <c r="D659" s="95">
        <f t="shared" si="10"/>
        <v>173.3</v>
      </c>
    </row>
    <row r="660" spans="1:4" s="20" customFormat="1">
      <c r="A660" s="114" t="s">
        <v>447</v>
      </c>
      <c r="B660" s="95">
        <f>SUM(B661:B663)</f>
        <v>1226</v>
      </c>
      <c r="C660" s="95">
        <f>SUM(C661:C663)</f>
        <v>927</v>
      </c>
      <c r="D660" s="95">
        <f t="shared" si="10"/>
        <v>75.599999999999994</v>
      </c>
    </row>
    <row r="661" spans="1:4" s="20" customFormat="1">
      <c r="A661" s="114" t="s">
        <v>448</v>
      </c>
      <c r="B661" s="117"/>
      <c r="C661" s="117"/>
      <c r="D661" s="95" t="str">
        <f t="shared" si="10"/>
        <v/>
      </c>
    </row>
    <row r="662" spans="1:4" s="20" customFormat="1">
      <c r="A662" s="114" t="s">
        <v>449</v>
      </c>
      <c r="B662" s="117">
        <v>210</v>
      </c>
      <c r="C662" s="117">
        <v>226</v>
      </c>
      <c r="D662" s="95">
        <f t="shared" si="10"/>
        <v>107.6</v>
      </c>
    </row>
    <row r="663" spans="1:4" s="20" customFormat="1">
      <c r="A663" s="114" t="s">
        <v>450</v>
      </c>
      <c r="B663" s="117">
        <v>1016</v>
      </c>
      <c r="C663" s="117">
        <v>701</v>
      </c>
      <c r="D663" s="95">
        <f t="shared" si="10"/>
        <v>69</v>
      </c>
    </row>
    <row r="664" spans="1:4" s="20" customFormat="1">
      <c r="A664" s="114" t="s">
        <v>451</v>
      </c>
      <c r="B664" s="95">
        <f>SUM(B665:B675)</f>
        <v>5530</v>
      </c>
      <c r="C664" s="95">
        <f>SUM(C665:C675)</f>
        <v>2574</v>
      </c>
      <c r="D664" s="95">
        <f t="shared" si="10"/>
        <v>46.5</v>
      </c>
    </row>
    <row r="665" spans="1:4" ht="13.5">
      <c r="A665" s="114" t="s">
        <v>452</v>
      </c>
      <c r="B665" s="117">
        <v>1571</v>
      </c>
      <c r="C665" s="117">
        <v>920</v>
      </c>
      <c r="D665" s="95">
        <f t="shared" si="10"/>
        <v>58.6</v>
      </c>
    </row>
    <row r="666" spans="1:4" ht="13.5">
      <c r="A666" s="114" t="s">
        <v>453</v>
      </c>
      <c r="B666" s="117">
        <v>133</v>
      </c>
      <c r="C666" s="117">
        <v>242</v>
      </c>
      <c r="D666" s="95">
        <f t="shared" si="10"/>
        <v>182</v>
      </c>
    </row>
    <row r="667" spans="1:4" ht="13.5">
      <c r="A667" s="114" t="s">
        <v>454</v>
      </c>
      <c r="B667" s="117">
        <v>6</v>
      </c>
      <c r="C667" s="117"/>
      <c r="D667" s="95">
        <f t="shared" si="10"/>
        <v>0</v>
      </c>
    </row>
    <row r="668" spans="1:4" ht="13.5">
      <c r="A668" s="114" t="s">
        <v>455</v>
      </c>
      <c r="B668" s="117"/>
      <c r="C668" s="117"/>
      <c r="D668" s="95" t="str">
        <f t="shared" si="10"/>
        <v/>
      </c>
    </row>
    <row r="669" spans="1:4" ht="13.5">
      <c r="A669" s="114" t="s">
        <v>456</v>
      </c>
      <c r="B669" s="117"/>
      <c r="C669" s="117"/>
      <c r="D669" s="95" t="str">
        <f t="shared" si="10"/>
        <v/>
      </c>
    </row>
    <row r="670" spans="1:4" ht="13.5">
      <c r="A670" s="114" t="s">
        <v>457</v>
      </c>
      <c r="B670" s="117"/>
      <c r="C670" s="117"/>
      <c r="D670" s="95" t="str">
        <f t="shared" si="10"/>
        <v/>
      </c>
    </row>
    <row r="671" spans="1:4" ht="13.5">
      <c r="A671" s="114" t="s">
        <v>458</v>
      </c>
      <c r="B671" s="117"/>
      <c r="C671" s="117"/>
      <c r="D671" s="95" t="str">
        <f t="shared" si="10"/>
        <v/>
      </c>
    </row>
    <row r="672" spans="1:4" ht="13.5">
      <c r="A672" s="114" t="s">
        <v>459</v>
      </c>
      <c r="B672" s="117">
        <v>3133</v>
      </c>
      <c r="C672" s="117">
        <v>526</v>
      </c>
      <c r="D672" s="95">
        <f t="shared" si="10"/>
        <v>16.8</v>
      </c>
    </row>
    <row r="673" spans="1:4" ht="13.5">
      <c r="A673" s="114" t="s">
        <v>1384</v>
      </c>
      <c r="B673" s="117">
        <v>127</v>
      </c>
      <c r="C673" s="117">
        <v>371</v>
      </c>
      <c r="D673" s="95">
        <f t="shared" si="10"/>
        <v>292.10000000000002</v>
      </c>
    </row>
    <row r="674" spans="1:4" ht="13.5">
      <c r="A674" s="114" t="s">
        <v>460</v>
      </c>
      <c r="B674" s="117"/>
      <c r="C674" s="117">
        <v>134</v>
      </c>
      <c r="D674" s="95" t="str">
        <f t="shared" si="10"/>
        <v/>
      </c>
    </row>
    <row r="675" spans="1:4" ht="13.5">
      <c r="A675" s="114" t="s">
        <v>461</v>
      </c>
      <c r="B675" s="117">
        <v>560</v>
      </c>
      <c r="C675" s="117">
        <v>381</v>
      </c>
      <c r="D675" s="95">
        <f t="shared" si="10"/>
        <v>68</v>
      </c>
    </row>
    <row r="676" spans="1:4" ht="13.5">
      <c r="A676" s="114" t="s">
        <v>462</v>
      </c>
      <c r="B676" s="95">
        <f>SUM(B677:B678)</f>
        <v>0</v>
      </c>
      <c r="C676" s="95">
        <f>SUM(C677:C678)</f>
        <v>30</v>
      </c>
      <c r="D676" s="95" t="str">
        <f t="shared" si="10"/>
        <v/>
      </c>
    </row>
    <row r="677" spans="1:4" ht="13.5">
      <c r="A677" s="114" t="s">
        <v>463</v>
      </c>
      <c r="B677" s="117"/>
      <c r="C677" s="117">
        <v>30</v>
      </c>
      <c r="D677" s="95" t="str">
        <f t="shared" si="10"/>
        <v/>
      </c>
    </row>
    <row r="678" spans="1:4" ht="13.5">
      <c r="A678" s="114" t="s">
        <v>464</v>
      </c>
      <c r="B678" s="117"/>
      <c r="C678" s="117"/>
      <c r="D678" s="95" t="str">
        <f t="shared" si="10"/>
        <v/>
      </c>
    </row>
    <row r="679" spans="1:4" ht="13.5">
      <c r="A679" s="114" t="s">
        <v>465</v>
      </c>
      <c r="B679" s="95">
        <f>SUM(B680:B682)</f>
        <v>1411</v>
      </c>
      <c r="C679" s="95">
        <f>SUM(C680:C682)</f>
        <v>1341</v>
      </c>
      <c r="D679" s="95">
        <f t="shared" si="10"/>
        <v>95</v>
      </c>
    </row>
    <row r="680" spans="1:4" ht="13.5">
      <c r="A680" s="114" t="s">
        <v>466</v>
      </c>
      <c r="B680" s="117"/>
      <c r="C680" s="117"/>
      <c r="D680" s="95" t="str">
        <f t="shared" si="10"/>
        <v/>
      </c>
    </row>
    <row r="681" spans="1:4" ht="13.5">
      <c r="A681" s="114" t="s">
        <v>467</v>
      </c>
      <c r="B681" s="117">
        <v>1411</v>
      </c>
      <c r="C681" s="117">
        <v>1341</v>
      </c>
      <c r="D681" s="95">
        <f t="shared" si="10"/>
        <v>95</v>
      </c>
    </row>
    <row r="682" spans="1:4" ht="13.5">
      <c r="A682" s="114" t="s">
        <v>468</v>
      </c>
      <c r="B682" s="117"/>
      <c r="C682" s="117"/>
      <c r="D682" s="95" t="str">
        <f t="shared" si="10"/>
        <v/>
      </c>
    </row>
    <row r="683" spans="1:4" ht="13.5">
      <c r="A683" s="114" t="s">
        <v>469</v>
      </c>
      <c r="B683" s="95">
        <f>SUM(B684:B687)</f>
        <v>2783</v>
      </c>
      <c r="C683" s="95">
        <f>SUM(C684:C687)</f>
        <v>2924</v>
      </c>
      <c r="D683" s="95">
        <f t="shared" si="10"/>
        <v>105.1</v>
      </c>
    </row>
    <row r="684" spans="1:4" ht="13.5">
      <c r="A684" s="114" t="s">
        <v>470</v>
      </c>
      <c r="B684" s="117">
        <v>554</v>
      </c>
      <c r="C684" s="117">
        <v>703</v>
      </c>
      <c r="D684" s="95">
        <f t="shared" si="10"/>
        <v>126.9</v>
      </c>
    </row>
    <row r="685" spans="1:4" ht="13.5">
      <c r="A685" s="114" t="s">
        <v>471</v>
      </c>
      <c r="B685" s="117">
        <v>1937</v>
      </c>
      <c r="C685" s="117">
        <v>2021</v>
      </c>
      <c r="D685" s="95">
        <f t="shared" si="10"/>
        <v>104.3</v>
      </c>
    </row>
    <row r="686" spans="1:4" ht="13.5">
      <c r="A686" s="114" t="s">
        <v>472</v>
      </c>
      <c r="B686" s="117"/>
      <c r="C686" s="117"/>
      <c r="D686" s="95" t="str">
        <f t="shared" si="10"/>
        <v/>
      </c>
    </row>
    <row r="687" spans="1:4" ht="13.5">
      <c r="A687" s="114" t="s">
        <v>473</v>
      </c>
      <c r="B687" s="117">
        <v>292</v>
      </c>
      <c r="C687" s="117">
        <v>200</v>
      </c>
      <c r="D687" s="95">
        <f t="shared" si="10"/>
        <v>68.5</v>
      </c>
    </row>
    <row r="688" spans="1:4" ht="13.5">
      <c r="A688" s="114" t="s">
        <v>474</v>
      </c>
      <c r="B688" s="95">
        <f>SUM(B689:B691)</f>
        <v>22480</v>
      </c>
      <c r="C688" s="95">
        <f>SUM(C689:C691)</f>
        <v>21794</v>
      </c>
      <c r="D688" s="95">
        <f t="shared" si="10"/>
        <v>96.9</v>
      </c>
    </row>
    <row r="689" spans="1:4" ht="13.5">
      <c r="A689" s="114" t="s">
        <v>1385</v>
      </c>
      <c r="B689" s="117"/>
      <c r="C689" s="117"/>
      <c r="D689" s="95" t="str">
        <f t="shared" si="10"/>
        <v/>
      </c>
    </row>
    <row r="690" spans="1:4" ht="13.5">
      <c r="A690" s="114" t="s">
        <v>475</v>
      </c>
      <c r="B690" s="117">
        <v>22480</v>
      </c>
      <c r="C690" s="117">
        <v>21794</v>
      </c>
      <c r="D690" s="95">
        <f t="shared" si="10"/>
        <v>96.9</v>
      </c>
    </row>
    <row r="691" spans="1:4" ht="13.5">
      <c r="A691" s="114" t="s">
        <v>476</v>
      </c>
      <c r="B691" s="117"/>
      <c r="C691" s="117"/>
      <c r="D691" s="95" t="str">
        <f t="shared" si="10"/>
        <v/>
      </c>
    </row>
    <row r="692" spans="1:4" ht="13.5">
      <c r="A692" s="114" t="s">
        <v>477</v>
      </c>
      <c r="B692" s="95">
        <f>SUM(B693:B695)</f>
        <v>744</v>
      </c>
      <c r="C692" s="95">
        <f>SUM(C693:C695)</f>
        <v>1065</v>
      </c>
      <c r="D692" s="95">
        <f t="shared" si="10"/>
        <v>143.1</v>
      </c>
    </row>
    <row r="693" spans="1:4" ht="13.5">
      <c r="A693" s="114" t="s">
        <v>478</v>
      </c>
      <c r="B693" s="117">
        <v>744</v>
      </c>
      <c r="C693" s="117">
        <v>1065</v>
      </c>
      <c r="D693" s="95">
        <f t="shared" si="10"/>
        <v>143.1</v>
      </c>
    </row>
    <row r="694" spans="1:4" ht="13.5">
      <c r="A694" s="114" t="s">
        <v>479</v>
      </c>
      <c r="B694" s="117"/>
      <c r="C694" s="117"/>
      <c r="D694" s="95" t="str">
        <f t="shared" si="10"/>
        <v/>
      </c>
    </row>
    <row r="695" spans="1:4" ht="13.5">
      <c r="A695" s="114" t="s">
        <v>480</v>
      </c>
      <c r="B695" s="117"/>
      <c r="C695" s="117"/>
      <c r="D695" s="95" t="str">
        <f t="shared" si="10"/>
        <v/>
      </c>
    </row>
    <row r="696" spans="1:4" ht="13.5">
      <c r="A696" s="114" t="s">
        <v>481</v>
      </c>
      <c r="B696" s="95">
        <f>SUM(B697:B698)</f>
        <v>67</v>
      </c>
      <c r="C696" s="95">
        <f>SUM(C697:C698)</f>
        <v>64</v>
      </c>
      <c r="D696" s="95">
        <f t="shared" si="10"/>
        <v>95.5</v>
      </c>
    </row>
    <row r="697" spans="1:4" ht="13.5">
      <c r="A697" s="114" t="s">
        <v>482</v>
      </c>
      <c r="B697" s="117">
        <v>67</v>
      </c>
      <c r="C697" s="117">
        <v>64</v>
      </c>
      <c r="D697" s="95">
        <f t="shared" si="10"/>
        <v>95.5</v>
      </c>
    </row>
    <row r="698" spans="1:4" ht="13.5">
      <c r="A698" s="114" t="s">
        <v>483</v>
      </c>
      <c r="B698" s="117"/>
      <c r="C698" s="117"/>
      <c r="D698" s="95" t="str">
        <f t="shared" si="10"/>
        <v/>
      </c>
    </row>
    <row r="699" spans="1:4" ht="13.5">
      <c r="A699" s="114" t="s">
        <v>1386</v>
      </c>
      <c r="B699" s="95">
        <f>SUM(B700:B707)</f>
        <v>10</v>
      </c>
      <c r="C699" s="95">
        <f>SUM(C700:C707)</f>
        <v>0</v>
      </c>
      <c r="D699" s="95">
        <f t="shared" si="10"/>
        <v>0</v>
      </c>
    </row>
    <row r="700" spans="1:4" ht="13.5">
      <c r="A700" s="114" t="s">
        <v>75</v>
      </c>
      <c r="B700" s="117"/>
      <c r="C700" s="117"/>
      <c r="D700" s="95" t="str">
        <f t="shared" si="10"/>
        <v/>
      </c>
    </row>
    <row r="701" spans="1:4" ht="13.5">
      <c r="A701" s="114" t="s">
        <v>76</v>
      </c>
      <c r="B701" s="117"/>
      <c r="C701" s="117"/>
      <c r="D701" s="95" t="str">
        <f t="shared" si="10"/>
        <v/>
      </c>
    </row>
    <row r="702" spans="1:4" ht="13.5">
      <c r="A702" s="114" t="s">
        <v>77</v>
      </c>
      <c r="B702" s="117"/>
      <c r="C702" s="117"/>
      <c r="D702" s="95" t="str">
        <f t="shared" si="10"/>
        <v/>
      </c>
    </row>
    <row r="703" spans="1:4" ht="13.5">
      <c r="A703" s="114" t="s">
        <v>116</v>
      </c>
      <c r="B703" s="117"/>
      <c r="C703" s="117"/>
      <c r="D703" s="95" t="str">
        <f t="shared" si="10"/>
        <v/>
      </c>
    </row>
    <row r="704" spans="1:4" ht="13.5">
      <c r="A704" s="114" t="s">
        <v>1387</v>
      </c>
      <c r="B704" s="117">
        <v>10</v>
      </c>
      <c r="C704" s="117"/>
      <c r="D704" s="95">
        <f t="shared" si="10"/>
        <v>0</v>
      </c>
    </row>
    <row r="705" spans="1:4" ht="13.5">
      <c r="A705" s="114" t="s">
        <v>1388</v>
      </c>
      <c r="B705" s="117"/>
      <c r="C705" s="117"/>
      <c r="D705" s="95" t="str">
        <f t="shared" si="10"/>
        <v/>
      </c>
    </row>
    <row r="706" spans="1:4" ht="13.5">
      <c r="A706" s="114" t="s">
        <v>84</v>
      </c>
      <c r="B706" s="117"/>
      <c r="C706" s="117"/>
      <c r="D706" s="95" t="str">
        <f t="shared" si="10"/>
        <v/>
      </c>
    </row>
    <row r="707" spans="1:4" ht="13.5">
      <c r="A707" s="114" t="s">
        <v>1389</v>
      </c>
      <c r="B707" s="117"/>
      <c r="C707" s="117"/>
      <c r="D707" s="95" t="str">
        <f t="shared" si="10"/>
        <v/>
      </c>
    </row>
    <row r="708" spans="1:4" ht="13.5">
      <c r="A708" s="114" t="s">
        <v>1390</v>
      </c>
      <c r="B708" s="95">
        <f>SUM(B709)</f>
        <v>0</v>
      </c>
      <c r="C708" s="95">
        <f>SUM(C709)</f>
        <v>30</v>
      </c>
      <c r="D708" s="95" t="str">
        <f t="shared" si="10"/>
        <v/>
      </c>
    </row>
    <row r="709" spans="1:4" ht="13.5">
      <c r="A709" s="114" t="s">
        <v>1391</v>
      </c>
      <c r="B709" s="117"/>
      <c r="C709" s="117">
        <v>30</v>
      </c>
      <c r="D709" s="95" t="str">
        <f t="shared" ref="D709:D772" si="11">IF(B709=0,"",ROUND(C709/B709*100,1))</f>
        <v/>
      </c>
    </row>
    <row r="710" spans="1:4" ht="13.5">
      <c r="A710" s="129" t="s">
        <v>1392</v>
      </c>
      <c r="B710" s="95">
        <f>SUM(B711)</f>
        <v>4</v>
      </c>
      <c r="C710" s="95">
        <f>SUM(C711)</f>
        <v>0</v>
      </c>
      <c r="D710" s="95">
        <f t="shared" si="11"/>
        <v>0</v>
      </c>
    </row>
    <row r="711" spans="1:4" ht="13.5">
      <c r="A711" s="129" t="s">
        <v>1393</v>
      </c>
      <c r="B711" s="117">
        <v>4</v>
      </c>
      <c r="C711" s="117"/>
      <c r="D711" s="95">
        <f t="shared" si="11"/>
        <v>0</v>
      </c>
    </row>
    <row r="712" spans="1:4" ht="13.5">
      <c r="A712" s="129" t="s">
        <v>484</v>
      </c>
      <c r="B712" s="127">
        <f>SUM(B713,B723,B727,B735,B740,B747,B753,B756,B759,B760,B761,B767,B768,B769,B784)</f>
        <v>7634</v>
      </c>
      <c r="C712" s="127">
        <f>SUM(C713,C723,C727,C735,C740,C747,C753,C756,C759,C760,C761,C767,C768,C769,C784)</f>
        <v>1498</v>
      </c>
      <c r="D712" s="95">
        <f t="shared" si="11"/>
        <v>19.600000000000001</v>
      </c>
    </row>
    <row r="713" spans="1:4" ht="13.5">
      <c r="A713" s="129" t="s">
        <v>485</v>
      </c>
      <c r="B713" s="95">
        <f>SUM(B714:B722)</f>
        <v>504</v>
      </c>
      <c r="C713" s="95">
        <f>SUM(C714:C722)</f>
        <v>468</v>
      </c>
      <c r="D713" s="95">
        <f t="shared" si="11"/>
        <v>92.9</v>
      </c>
    </row>
    <row r="714" spans="1:4" ht="13.5">
      <c r="A714" s="129" t="s">
        <v>75</v>
      </c>
      <c r="B714" s="117">
        <v>91</v>
      </c>
      <c r="C714" s="117">
        <v>82</v>
      </c>
      <c r="D714" s="95">
        <f t="shared" si="11"/>
        <v>90.1</v>
      </c>
    </row>
    <row r="715" spans="1:4" ht="13.5">
      <c r="A715" s="129" t="s">
        <v>76</v>
      </c>
      <c r="B715" s="117">
        <v>189</v>
      </c>
      <c r="C715" s="117"/>
      <c r="D715" s="95">
        <f t="shared" si="11"/>
        <v>0</v>
      </c>
    </row>
    <row r="716" spans="1:4" ht="13.5">
      <c r="A716" s="129" t="s">
        <v>77</v>
      </c>
      <c r="B716" s="117">
        <v>224</v>
      </c>
      <c r="C716" s="117">
        <v>386</v>
      </c>
      <c r="D716" s="95">
        <f t="shared" si="11"/>
        <v>172.3</v>
      </c>
    </row>
    <row r="717" spans="1:4" ht="13.5">
      <c r="A717" s="129" t="s">
        <v>1394</v>
      </c>
      <c r="B717" s="117"/>
      <c r="C717" s="117"/>
      <c r="D717" s="95" t="str">
        <f t="shared" si="11"/>
        <v/>
      </c>
    </row>
    <row r="718" spans="1:4" s="20" customFormat="1">
      <c r="A718" s="129" t="s">
        <v>486</v>
      </c>
      <c r="B718" s="117"/>
      <c r="C718" s="117"/>
      <c r="D718" s="95" t="str">
        <f t="shared" si="11"/>
        <v/>
      </c>
    </row>
    <row r="719" spans="1:4" s="20" customFormat="1">
      <c r="A719" s="129" t="s">
        <v>1395</v>
      </c>
      <c r="B719" s="117"/>
      <c r="C719" s="117"/>
      <c r="D719" s="95" t="str">
        <f t="shared" si="11"/>
        <v/>
      </c>
    </row>
    <row r="720" spans="1:4" s="20" customFormat="1">
      <c r="A720" s="129" t="s">
        <v>1396</v>
      </c>
      <c r="B720" s="117"/>
      <c r="C720" s="117"/>
      <c r="D720" s="95" t="str">
        <f t="shared" si="11"/>
        <v/>
      </c>
    </row>
    <row r="721" spans="1:4" s="20" customFormat="1">
      <c r="A721" s="129" t="s">
        <v>1397</v>
      </c>
      <c r="B721" s="117"/>
      <c r="C721" s="117"/>
      <c r="D721" s="95" t="str">
        <f t="shared" si="11"/>
        <v/>
      </c>
    </row>
    <row r="722" spans="1:4" s="20" customFormat="1">
      <c r="A722" s="129" t="s">
        <v>487</v>
      </c>
      <c r="B722" s="117"/>
      <c r="C722" s="117"/>
      <c r="D722" s="95" t="str">
        <f t="shared" si="11"/>
        <v/>
      </c>
    </row>
    <row r="723" spans="1:4" s="20" customFormat="1">
      <c r="A723" s="129" t="s">
        <v>488</v>
      </c>
      <c r="B723" s="95">
        <f>SUM(B724:B726)</f>
        <v>10</v>
      </c>
      <c r="C723" s="95">
        <f>SUM(C724:C726)</f>
        <v>0</v>
      </c>
      <c r="D723" s="95">
        <f t="shared" si="11"/>
        <v>0</v>
      </c>
    </row>
    <row r="724" spans="1:4" s="20" customFormat="1">
      <c r="A724" s="129" t="s">
        <v>489</v>
      </c>
      <c r="B724" s="117"/>
      <c r="C724" s="117"/>
      <c r="D724" s="95" t="str">
        <f t="shared" si="11"/>
        <v/>
      </c>
    </row>
    <row r="725" spans="1:4" s="20" customFormat="1">
      <c r="A725" s="129" t="s">
        <v>490</v>
      </c>
      <c r="B725" s="117"/>
      <c r="C725" s="117"/>
      <c r="D725" s="95" t="str">
        <f t="shared" si="11"/>
        <v/>
      </c>
    </row>
    <row r="726" spans="1:4" s="20" customFormat="1">
      <c r="A726" s="129" t="s">
        <v>491</v>
      </c>
      <c r="B726" s="117">
        <v>10</v>
      </c>
      <c r="C726" s="117"/>
      <c r="D726" s="95">
        <f t="shared" si="11"/>
        <v>0</v>
      </c>
    </row>
    <row r="727" spans="1:4" s="20" customFormat="1">
      <c r="A727" s="129" t="s">
        <v>492</v>
      </c>
      <c r="B727" s="95">
        <f>SUM(B728:B734)</f>
        <v>1817</v>
      </c>
      <c r="C727" s="95">
        <f>SUM(C728:C734)</f>
        <v>1024</v>
      </c>
      <c r="D727" s="95">
        <f t="shared" si="11"/>
        <v>56.4</v>
      </c>
    </row>
    <row r="728" spans="1:4" s="20" customFormat="1">
      <c r="A728" s="129" t="s">
        <v>493</v>
      </c>
      <c r="B728" s="117">
        <v>1089</v>
      </c>
      <c r="C728" s="117">
        <v>574</v>
      </c>
      <c r="D728" s="95">
        <f t="shared" si="11"/>
        <v>52.7</v>
      </c>
    </row>
    <row r="729" spans="1:4" s="20" customFormat="1">
      <c r="A729" s="129" t="s">
        <v>494</v>
      </c>
      <c r="B729" s="117">
        <v>663</v>
      </c>
      <c r="C729" s="117">
        <v>255</v>
      </c>
      <c r="D729" s="95">
        <f t="shared" si="11"/>
        <v>38.5</v>
      </c>
    </row>
    <row r="730" spans="1:4" s="20" customFormat="1">
      <c r="A730" s="129" t="s">
        <v>495</v>
      </c>
      <c r="B730" s="117"/>
      <c r="C730" s="117"/>
      <c r="D730" s="95" t="str">
        <f t="shared" si="11"/>
        <v/>
      </c>
    </row>
    <row r="731" spans="1:4" s="20" customFormat="1">
      <c r="A731" s="129" t="s">
        <v>496</v>
      </c>
      <c r="B731" s="117"/>
      <c r="C731" s="117"/>
      <c r="D731" s="95" t="str">
        <f t="shared" si="11"/>
        <v/>
      </c>
    </row>
    <row r="732" spans="1:4" s="20" customFormat="1">
      <c r="A732" s="129" t="s">
        <v>497</v>
      </c>
      <c r="B732" s="117"/>
      <c r="C732" s="117"/>
      <c r="D732" s="95" t="str">
        <f t="shared" si="11"/>
        <v/>
      </c>
    </row>
    <row r="733" spans="1:4" s="20" customFormat="1">
      <c r="A733" s="129" t="s">
        <v>498</v>
      </c>
      <c r="B733" s="117"/>
      <c r="C733" s="117"/>
      <c r="D733" s="95" t="str">
        <f t="shared" si="11"/>
        <v/>
      </c>
    </row>
    <row r="734" spans="1:4" s="20" customFormat="1">
      <c r="A734" s="129" t="s">
        <v>499</v>
      </c>
      <c r="B734" s="117">
        <v>65</v>
      </c>
      <c r="C734" s="117">
        <v>195</v>
      </c>
      <c r="D734" s="95">
        <f t="shared" si="11"/>
        <v>300</v>
      </c>
    </row>
    <row r="735" spans="1:4" s="20" customFormat="1">
      <c r="A735" s="129" t="s">
        <v>500</v>
      </c>
      <c r="B735" s="95">
        <f>SUM(B736:B739)</f>
        <v>443</v>
      </c>
      <c r="C735" s="95">
        <f>SUM(C736:C739)</f>
        <v>0</v>
      </c>
      <c r="D735" s="95">
        <f t="shared" si="11"/>
        <v>0</v>
      </c>
    </row>
    <row r="736" spans="1:4" ht="13.5">
      <c r="A736" s="129" t="s">
        <v>501</v>
      </c>
      <c r="B736" s="117"/>
      <c r="C736" s="117"/>
      <c r="D736" s="95" t="str">
        <f t="shared" si="11"/>
        <v/>
      </c>
    </row>
    <row r="737" spans="1:4" ht="13.5">
      <c r="A737" s="129" t="s">
        <v>502</v>
      </c>
      <c r="B737" s="117">
        <v>443</v>
      </c>
      <c r="C737" s="117"/>
      <c r="D737" s="95">
        <f t="shared" si="11"/>
        <v>0</v>
      </c>
    </row>
    <row r="738" spans="1:4" ht="13.5">
      <c r="A738" s="129" t="s">
        <v>503</v>
      </c>
      <c r="B738" s="117"/>
      <c r="C738" s="117"/>
      <c r="D738" s="95" t="str">
        <f t="shared" si="11"/>
        <v/>
      </c>
    </row>
    <row r="739" spans="1:4" ht="13.5">
      <c r="A739" s="129" t="s">
        <v>504</v>
      </c>
      <c r="B739" s="117"/>
      <c r="C739" s="117"/>
      <c r="D739" s="95" t="str">
        <f t="shared" si="11"/>
        <v/>
      </c>
    </row>
    <row r="740" spans="1:4" ht="13.5">
      <c r="A740" s="129" t="s">
        <v>505</v>
      </c>
      <c r="B740" s="95">
        <f>SUM(B741:B746)</f>
        <v>0</v>
      </c>
      <c r="C740" s="95">
        <f>SUM(C741:C746)</f>
        <v>0</v>
      </c>
      <c r="D740" s="95" t="str">
        <f t="shared" si="11"/>
        <v/>
      </c>
    </row>
    <row r="741" spans="1:4" ht="13.5">
      <c r="A741" s="129" t="s">
        <v>506</v>
      </c>
      <c r="B741" s="117"/>
      <c r="C741" s="117"/>
      <c r="D741" s="95" t="str">
        <f t="shared" si="11"/>
        <v/>
      </c>
    </row>
    <row r="742" spans="1:4" ht="13.5">
      <c r="A742" s="129" t="s">
        <v>507</v>
      </c>
      <c r="B742" s="117"/>
      <c r="C742" s="117"/>
      <c r="D742" s="95" t="str">
        <f t="shared" si="11"/>
        <v/>
      </c>
    </row>
    <row r="743" spans="1:4" ht="13.5">
      <c r="A743" s="129" t="s">
        <v>508</v>
      </c>
      <c r="B743" s="117"/>
      <c r="C743" s="117"/>
      <c r="D743" s="95" t="str">
        <f t="shared" si="11"/>
        <v/>
      </c>
    </row>
    <row r="744" spans="1:4" ht="13.5">
      <c r="A744" s="129" t="s">
        <v>509</v>
      </c>
      <c r="B744" s="117"/>
      <c r="C744" s="117"/>
      <c r="D744" s="95" t="str">
        <f t="shared" si="11"/>
        <v/>
      </c>
    </row>
    <row r="745" spans="1:4" ht="13.5">
      <c r="A745" s="129" t="s">
        <v>1398</v>
      </c>
      <c r="B745" s="117"/>
      <c r="C745" s="117"/>
      <c r="D745" s="95" t="str">
        <f t="shared" si="11"/>
        <v/>
      </c>
    </row>
    <row r="746" spans="1:4" ht="13.5">
      <c r="A746" s="129" t="s">
        <v>510</v>
      </c>
      <c r="B746" s="117"/>
      <c r="C746" s="117"/>
      <c r="D746" s="95" t="str">
        <f t="shared" si="11"/>
        <v/>
      </c>
    </row>
    <row r="747" spans="1:4" ht="13.5">
      <c r="A747" s="129" t="s">
        <v>1399</v>
      </c>
      <c r="B747" s="95">
        <f>SUM(B748:B752)</f>
        <v>0</v>
      </c>
      <c r="C747" s="95">
        <f>SUM(C748:C752)</f>
        <v>0</v>
      </c>
      <c r="D747" s="95" t="str">
        <f t="shared" si="11"/>
        <v/>
      </c>
    </row>
    <row r="748" spans="1:4" ht="13.5">
      <c r="A748" s="129" t="s">
        <v>511</v>
      </c>
      <c r="B748" s="117"/>
      <c r="C748" s="117"/>
      <c r="D748" s="95" t="str">
        <f t="shared" si="11"/>
        <v/>
      </c>
    </row>
    <row r="749" spans="1:4" ht="13.5">
      <c r="A749" s="129" t="s">
        <v>512</v>
      </c>
      <c r="B749" s="117"/>
      <c r="C749" s="117"/>
      <c r="D749" s="95" t="str">
        <f t="shared" si="11"/>
        <v/>
      </c>
    </row>
    <row r="750" spans="1:4" ht="13.5">
      <c r="A750" s="129" t="s">
        <v>513</v>
      </c>
      <c r="B750" s="117"/>
      <c r="C750" s="117"/>
      <c r="D750" s="95" t="str">
        <f t="shared" si="11"/>
        <v/>
      </c>
    </row>
    <row r="751" spans="1:4" ht="13.5">
      <c r="A751" s="129" t="s">
        <v>514</v>
      </c>
      <c r="B751" s="117"/>
      <c r="C751" s="117"/>
      <c r="D751" s="95" t="str">
        <f t="shared" si="11"/>
        <v/>
      </c>
    </row>
    <row r="752" spans="1:4" ht="13.5">
      <c r="A752" s="129" t="s">
        <v>1400</v>
      </c>
      <c r="B752" s="117"/>
      <c r="C752" s="117"/>
      <c r="D752" s="95" t="str">
        <f t="shared" si="11"/>
        <v/>
      </c>
    </row>
    <row r="753" spans="1:4" ht="13.5">
      <c r="A753" s="129" t="s">
        <v>515</v>
      </c>
      <c r="B753" s="95">
        <f>SUM(B754:B755)</f>
        <v>0</v>
      </c>
      <c r="C753" s="95">
        <f>SUM(C754:C755)</f>
        <v>0</v>
      </c>
      <c r="D753" s="95" t="str">
        <f t="shared" si="11"/>
        <v/>
      </c>
    </row>
    <row r="754" spans="1:4" ht="13.5">
      <c r="A754" s="129" t="s">
        <v>516</v>
      </c>
      <c r="B754" s="117"/>
      <c r="C754" s="117"/>
      <c r="D754" s="95" t="str">
        <f t="shared" si="11"/>
        <v/>
      </c>
    </row>
    <row r="755" spans="1:4" ht="13.5">
      <c r="A755" s="129" t="s">
        <v>517</v>
      </c>
      <c r="B755" s="117"/>
      <c r="C755" s="117"/>
      <c r="D755" s="95" t="str">
        <f t="shared" si="11"/>
        <v/>
      </c>
    </row>
    <row r="756" spans="1:4" ht="13.5">
      <c r="A756" s="129" t="s">
        <v>518</v>
      </c>
      <c r="B756" s="95">
        <f>SUM(B757:B758)</f>
        <v>0</v>
      </c>
      <c r="C756" s="95">
        <f>SUM(C757:C758)</f>
        <v>0</v>
      </c>
      <c r="D756" s="95" t="str">
        <f t="shared" si="11"/>
        <v/>
      </c>
    </row>
    <row r="757" spans="1:4" ht="13.5">
      <c r="A757" s="129" t="s">
        <v>519</v>
      </c>
      <c r="B757" s="117"/>
      <c r="C757" s="117"/>
      <c r="D757" s="95" t="str">
        <f t="shared" si="11"/>
        <v/>
      </c>
    </row>
    <row r="758" spans="1:4" ht="13.5">
      <c r="A758" s="129" t="s">
        <v>520</v>
      </c>
      <c r="B758" s="117"/>
      <c r="C758" s="117"/>
      <c r="D758" s="95" t="str">
        <f t="shared" si="11"/>
        <v/>
      </c>
    </row>
    <row r="759" spans="1:4" ht="13.5">
      <c r="A759" s="129" t="s">
        <v>521</v>
      </c>
      <c r="B759" s="117"/>
      <c r="C759" s="117"/>
      <c r="D759" s="95" t="str">
        <f t="shared" si="11"/>
        <v/>
      </c>
    </row>
    <row r="760" spans="1:4" ht="13.5">
      <c r="A760" s="129" t="s">
        <v>522</v>
      </c>
      <c r="B760" s="117">
        <v>4783</v>
      </c>
      <c r="C760" s="117">
        <v>6</v>
      </c>
      <c r="D760" s="95">
        <f t="shared" si="11"/>
        <v>0.1</v>
      </c>
    </row>
    <row r="761" spans="1:4" ht="13.5">
      <c r="A761" s="129" t="s">
        <v>523</v>
      </c>
      <c r="B761" s="95">
        <f>SUM(B762:B766)</f>
        <v>10</v>
      </c>
      <c r="C761" s="95">
        <f>SUM(C762:C766)</f>
        <v>0</v>
      </c>
      <c r="D761" s="95">
        <f t="shared" si="11"/>
        <v>0</v>
      </c>
    </row>
    <row r="762" spans="1:4" ht="13.5">
      <c r="A762" s="129" t="s">
        <v>1401</v>
      </c>
      <c r="B762" s="117"/>
      <c r="C762" s="117"/>
      <c r="D762" s="95" t="str">
        <f t="shared" si="11"/>
        <v/>
      </c>
    </row>
    <row r="763" spans="1:4" ht="13.5">
      <c r="A763" s="129" t="s">
        <v>1402</v>
      </c>
      <c r="B763" s="117">
        <v>10</v>
      </c>
      <c r="C763" s="117"/>
      <c r="D763" s="95">
        <f t="shared" si="11"/>
        <v>0</v>
      </c>
    </row>
    <row r="764" spans="1:4" ht="13.5">
      <c r="A764" s="129" t="s">
        <v>1403</v>
      </c>
      <c r="B764" s="117"/>
      <c r="C764" s="117"/>
      <c r="D764" s="95" t="str">
        <f t="shared" si="11"/>
        <v/>
      </c>
    </row>
    <row r="765" spans="1:4" ht="13.5">
      <c r="A765" s="129" t="s">
        <v>1404</v>
      </c>
      <c r="B765" s="117"/>
      <c r="C765" s="117"/>
      <c r="D765" s="95" t="str">
        <f t="shared" si="11"/>
        <v/>
      </c>
    </row>
    <row r="766" spans="1:4" ht="13.5">
      <c r="A766" s="129" t="s">
        <v>524</v>
      </c>
      <c r="B766" s="117"/>
      <c r="C766" s="117"/>
      <c r="D766" s="95" t="str">
        <f t="shared" si="11"/>
        <v/>
      </c>
    </row>
    <row r="767" spans="1:4" ht="13.5">
      <c r="A767" s="129" t="s">
        <v>525</v>
      </c>
      <c r="B767" s="117"/>
      <c r="C767" s="117"/>
      <c r="D767" s="95" t="str">
        <f t="shared" si="11"/>
        <v/>
      </c>
    </row>
    <row r="768" spans="1:4" ht="13.5">
      <c r="A768" s="129" t="s">
        <v>526</v>
      </c>
      <c r="B768" s="117"/>
      <c r="C768" s="117"/>
      <c r="D768" s="95" t="str">
        <f t="shared" si="11"/>
        <v/>
      </c>
    </row>
    <row r="769" spans="1:4" ht="13.5">
      <c r="A769" s="129" t="s">
        <v>527</v>
      </c>
      <c r="B769" s="95">
        <f>SUM(B770:B783)</f>
        <v>0</v>
      </c>
      <c r="C769" s="95">
        <f>SUM(C770:C783)</f>
        <v>0</v>
      </c>
      <c r="D769" s="95" t="str">
        <f t="shared" si="11"/>
        <v/>
      </c>
    </row>
    <row r="770" spans="1:4" ht="13.5">
      <c r="A770" s="129" t="s">
        <v>75</v>
      </c>
      <c r="B770" s="117"/>
      <c r="C770" s="117"/>
      <c r="D770" s="95" t="str">
        <f t="shared" si="11"/>
        <v/>
      </c>
    </row>
    <row r="771" spans="1:4" ht="13.5">
      <c r="A771" s="129" t="s">
        <v>76</v>
      </c>
      <c r="B771" s="117"/>
      <c r="C771" s="117"/>
      <c r="D771" s="95" t="str">
        <f t="shared" si="11"/>
        <v/>
      </c>
    </row>
    <row r="772" spans="1:4" ht="13.5">
      <c r="A772" s="129" t="s">
        <v>77</v>
      </c>
      <c r="B772" s="117"/>
      <c r="C772" s="117"/>
      <c r="D772" s="95" t="str">
        <f t="shared" si="11"/>
        <v/>
      </c>
    </row>
    <row r="773" spans="1:4" ht="13.5">
      <c r="A773" s="129" t="s">
        <v>528</v>
      </c>
      <c r="B773" s="117"/>
      <c r="C773" s="117"/>
      <c r="D773" s="95" t="str">
        <f t="shared" ref="D773:D836" si="12">IF(B773=0,"",ROUND(C773/B773*100,1))</f>
        <v/>
      </c>
    </row>
    <row r="774" spans="1:4" ht="13.5">
      <c r="A774" s="129" t="s">
        <v>529</v>
      </c>
      <c r="B774" s="117"/>
      <c r="C774" s="117"/>
      <c r="D774" s="95" t="str">
        <f t="shared" si="12"/>
        <v/>
      </c>
    </row>
    <row r="775" spans="1:4" ht="13.5">
      <c r="A775" s="129" t="s">
        <v>530</v>
      </c>
      <c r="B775" s="117"/>
      <c r="C775" s="117"/>
      <c r="D775" s="95" t="str">
        <f t="shared" si="12"/>
        <v/>
      </c>
    </row>
    <row r="776" spans="1:4" ht="13.5">
      <c r="A776" s="129" t="s">
        <v>531</v>
      </c>
      <c r="B776" s="117"/>
      <c r="C776" s="117"/>
      <c r="D776" s="95" t="str">
        <f t="shared" si="12"/>
        <v/>
      </c>
    </row>
    <row r="777" spans="1:4" ht="13.5">
      <c r="A777" s="129" t="s">
        <v>532</v>
      </c>
      <c r="B777" s="117"/>
      <c r="C777" s="117"/>
      <c r="D777" s="95" t="str">
        <f t="shared" si="12"/>
        <v/>
      </c>
    </row>
    <row r="778" spans="1:4" ht="13.5">
      <c r="A778" s="129" t="s">
        <v>533</v>
      </c>
      <c r="B778" s="117"/>
      <c r="C778" s="117"/>
      <c r="D778" s="95" t="str">
        <f t="shared" si="12"/>
        <v/>
      </c>
    </row>
    <row r="779" spans="1:4" ht="13.5">
      <c r="A779" s="129" t="s">
        <v>534</v>
      </c>
      <c r="B779" s="117"/>
      <c r="C779" s="117"/>
      <c r="D779" s="95" t="str">
        <f t="shared" si="12"/>
        <v/>
      </c>
    </row>
    <row r="780" spans="1:4" ht="13.5">
      <c r="A780" s="129" t="s">
        <v>116</v>
      </c>
      <c r="B780" s="117"/>
      <c r="C780" s="117"/>
      <c r="D780" s="95" t="str">
        <f t="shared" si="12"/>
        <v/>
      </c>
    </row>
    <row r="781" spans="1:4" ht="13.5">
      <c r="A781" s="129" t="s">
        <v>535</v>
      </c>
      <c r="B781" s="117"/>
      <c r="C781" s="117"/>
      <c r="D781" s="95" t="str">
        <f t="shared" si="12"/>
        <v/>
      </c>
    </row>
    <row r="782" spans="1:4" ht="13.5">
      <c r="A782" s="129" t="s">
        <v>84</v>
      </c>
      <c r="B782" s="117"/>
      <c r="C782" s="117"/>
      <c r="D782" s="95" t="str">
        <f t="shared" si="12"/>
        <v/>
      </c>
    </row>
    <row r="783" spans="1:4" ht="13.5">
      <c r="A783" s="129" t="s">
        <v>536</v>
      </c>
      <c r="B783" s="117"/>
      <c r="C783" s="117"/>
      <c r="D783" s="95" t="str">
        <f t="shared" si="12"/>
        <v/>
      </c>
    </row>
    <row r="784" spans="1:4" ht="13.5">
      <c r="A784" s="129" t="s">
        <v>537</v>
      </c>
      <c r="B784" s="117">
        <v>67</v>
      </c>
      <c r="C784" s="117"/>
      <c r="D784" s="95">
        <f t="shared" si="12"/>
        <v>0</v>
      </c>
    </row>
    <row r="785" spans="1:4" ht="13.5">
      <c r="A785" s="129" t="s">
        <v>538</v>
      </c>
      <c r="B785" s="127">
        <f>SUM(B786,B797,B798,B801,B802,B803)</f>
        <v>31348</v>
      </c>
      <c r="C785" s="127">
        <f>SUM(C786,C797,C798,C801,C802,C803)</f>
        <v>7919</v>
      </c>
      <c r="D785" s="95">
        <f t="shared" si="12"/>
        <v>25.3</v>
      </c>
    </row>
    <row r="786" spans="1:4" ht="13.5">
      <c r="A786" s="129" t="s">
        <v>1405</v>
      </c>
      <c r="B786" s="95">
        <f>SUM(B787:B796)</f>
        <v>1794</v>
      </c>
      <c r="C786" s="95">
        <f>SUM(C787:C796)</f>
        <v>1703</v>
      </c>
      <c r="D786" s="95">
        <f t="shared" si="12"/>
        <v>94.9</v>
      </c>
    </row>
    <row r="787" spans="1:4" ht="13.5">
      <c r="A787" s="129" t="s">
        <v>75</v>
      </c>
      <c r="B787" s="117">
        <v>221</v>
      </c>
      <c r="C787" s="117">
        <v>130</v>
      </c>
      <c r="D787" s="95">
        <f t="shared" si="12"/>
        <v>58.8</v>
      </c>
    </row>
    <row r="788" spans="1:4" ht="13.5">
      <c r="A788" s="129" t="s">
        <v>76</v>
      </c>
      <c r="B788" s="117">
        <v>68</v>
      </c>
      <c r="C788" s="117"/>
      <c r="D788" s="95">
        <f t="shared" si="12"/>
        <v>0</v>
      </c>
    </row>
    <row r="789" spans="1:4" ht="13.5">
      <c r="A789" s="129" t="s">
        <v>77</v>
      </c>
      <c r="B789" s="117">
        <v>1505</v>
      </c>
      <c r="C789" s="117">
        <v>1313</v>
      </c>
      <c r="D789" s="95">
        <f t="shared" si="12"/>
        <v>87.2</v>
      </c>
    </row>
    <row r="790" spans="1:4" ht="13.5">
      <c r="A790" s="129" t="s">
        <v>1406</v>
      </c>
      <c r="B790" s="117"/>
      <c r="C790" s="117">
        <v>260</v>
      </c>
      <c r="D790" s="95" t="str">
        <f t="shared" si="12"/>
        <v/>
      </c>
    </row>
    <row r="791" spans="1:4" ht="13.5">
      <c r="A791" s="129" t="s">
        <v>1407</v>
      </c>
      <c r="B791" s="117"/>
      <c r="C791" s="117"/>
      <c r="D791" s="95" t="str">
        <f t="shared" si="12"/>
        <v/>
      </c>
    </row>
    <row r="792" spans="1:4" ht="13.5">
      <c r="A792" s="129" t="s">
        <v>1408</v>
      </c>
      <c r="B792" s="117"/>
      <c r="C792" s="117"/>
      <c r="D792" s="95" t="str">
        <f t="shared" si="12"/>
        <v/>
      </c>
    </row>
    <row r="793" spans="1:4" ht="13.5">
      <c r="A793" s="129" t="s">
        <v>1409</v>
      </c>
      <c r="B793" s="117"/>
      <c r="C793" s="117"/>
      <c r="D793" s="95" t="str">
        <f t="shared" si="12"/>
        <v/>
      </c>
    </row>
    <row r="794" spans="1:4" ht="13.5">
      <c r="A794" s="129" t="s">
        <v>1410</v>
      </c>
      <c r="B794" s="117"/>
      <c r="C794" s="117"/>
      <c r="D794" s="95" t="str">
        <f t="shared" si="12"/>
        <v/>
      </c>
    </row>
    <row r="795" spans="1:4" ht="13.5">
      <c r="A795" s="129" t="s">
        <v>1411</v>
      </c>
      <c r="B795" s="117"/>
      <c r="C795" s="117"/>
      <c r="D795" s="95" t="str">
        <f t="shared" si="12"/>
        <v/>
      </c>
    </row>
    <row r="796" spans="1:4" ht="13.5">
      <c r="A796" s="129" t="s">
        <v>1412</v>
      </c>
      <c r="B796" s="117"/>
      <c r="C796" s="117"/>
      <c r="D796" s="95" t="str">
        <f t="shared" si="12"/>
        <v/>
      </c>
    </row>
    <row r="797" spans="1:4" ht="13.5">
      <c r="A797" s="129" t="s">
        <v>1413</v>
      </c>
      <c r="B797" s="117"/>
      <c r="C797" s="117"/>
      <c r="D797" s="95" t="str">
        <f t="shared" si="12"/>
        <v/>
      </c>
    </row>
    <row r="798" spans="1:4" ht="13.5">
      <c r="A798" s="129" t="s">
        <v>1414</v>
      </c>
      <c r="B798" s="95">
        <f>SUM(B799:B800)</f>
        <v>24518</v>
      </c>
      <c r="C798" s="95">
        <f>SUM(C799:C800)</f>
        <v>1324</v>
      </c>
      <c r="D798" s="95">
        <f t="shared" si="12"/>
        <v>5.4</v>
      </c>
    </row>
    <row r="799" spans="1:4" ht="13.5">
      <c r="A799" s="129" t="s">
        <v>1415</v>
      </c>
      <c r="B799" s="117"/>
      <c r="C799" s="117"/>
      <c r="D799" s="95" t="str">
        <f t="shared" si="12"/>
        <v/>
      </c>
    </row>
    <row r="800" spans="1:4" ht="13.5">
      <c r="A800" s="129" t="s">
        <v>1416</v>
      </c>
      <c r="B800" s="117">
        <v>24518</v>
      </c>
      <c r="C800" s="117">
        <v>1324</v>
      </c>
      <c r="D800" s="95">
        <f t="shared" si="12"/>
        <v>5.4</v>
      </c>
    </row>
    <row r="801" spans="1:4" ht="13.5">
      <c r="A801" s="129" t="s">
        <v>1417</v>
      </c>
      <c r="B801" s="117">
        <v>5036</v>
      </c>
      <c r="C801" s="117">
        <v>4892</v>
      </c>
      <c r="D801" s="95">
        <f t="shared" si="12"/>
        <v>97.1</v>
      </c>
    </row>
    <row r="802" spans="1:4" ht="13.5">
      <c r="A802" s="129" t="s">
        <v>1418</v>
      </c>
      <c r="B802" s="117"/>
      <c r="C802" s="117"/>
      <c r="D802" s="95" t="str">
        <f t="shared" si="12"/>
        <v/>
      </c>
    </row>
    <row r="803" spans="1:4" ht="13.5">
      <c r="A803" s="129" t="s">
        <v>1419</v>
      </c>
      <c r="B803" s="117"/>
      <c r="C803" s="117"/>
      <c r="D803" s="95" t="str">
        <f t="shared" si="12"/>
        <v/>
      </c>
    </row>
    <row r="804" spans="1:4" ht="13.5">
      <c r="A804" s="129" t="s">
        <v>539</v>
      </c>
      <c r="B804" s="127">
        <f>SUM(B805,B831,B856,B884,B895,B902,B909,B912)</f>
        <v>46374</v>
      </c>
      <c r="C804" s="127">
        <f>SUM(C805,C831,C856,C884,C895,C902,C909,C912)</f>
        <v>23340</v>
      </c>
      <c r="D804" s="95">
        <f t="shared" si="12"/>
        <v>50.3</v>
      </c>
    </row>
    <row r="805" spans="1:4" ht="13.5">
      <c r="A805" s="129" t="s">
        <v>1420</v>
      </c>
      <c r="B805" s="95">
        <f>SUM(B806:B830)</f>
        <v>25992</v>
      </c>
      <c r="C805" s="95">
        <f>SUM(C806:C830)</f>
        <v>3776</v>
      </c>
      <c r="D805" s="95">
        <f t="shared" si="12"/>
        <v>14.5</v>
      </c>
    </row>
    <row r="806" spans="1:4" ht="13.5">
      <c r="A806" s="129" t="s">
        <v>75</v>
      </c>
      <c r="B806" s="117">
        <v>315</v>
      </c>
      <c r="C806" s="117">
        <v>428</v>
      </c>
      <c r="D806" s="95">
        <f t="shared" si="12"/>
        <v>135.9</v>
      </c>
    </row>
    <row r="807" spans="1:4" ht="13.5">
      <c r="A807" s="129" t="s">
        <v>76</v>
      </c>
      <c r="B807" s="117">
        <v>380</v>
      </c>
      <c r="C807" s="117"/>
      <c r="D807" s="95">
        <f t="shared" si="12"/>
        <v>0</v>
      </c>
    </row>
    <row r="808" spans="1:4" ht="13.5">
      <c r="A808" s="129" t="s">
        <v>77</v>
      </c>
      <c r="B808" s="117"/>
      <c r="C808" s="117"/>
      <c r="D808" s="95" t="str">
        <f t="shared" si="12"/>
        <v/>
      </c>
    </row>
    <row r="809" spans="1:4" ht="13.5">
      <c r="A809" s="129" t="s">
        <v>84</v>
      </c>
      <c r="B809" s="117">
        <v>2872</v>
      </c>
      <c r="C809" s="117">
        <v>2944</v>
      </c>
      <c r="D809" s="95">
        <f t="shared" si="12"/>
        <v>102.5</v>
      </c>
    </row>
    <row r="810" spans="1:4" ht="13.5">
      <c r="A810" s="129" t="s">
        <v>1421</v>
      </c>
      <c r="B810" s="117"/>
      <c r="C810" s="117"/>
      <c r="D810" s="95" t="str">
        <f t="shared" si="12"/>
        <v/>
      </c>
    </row>
    <row r="811" spans="1:4" ht="13.5">
      <c r="A811" s="129" t="s">
        <v>1422</v>
      </c>
      <c r="B811" s="117">
        <v>136</v>
      </c>
      <c r="C811" s="117">
        <v>100</v>
      </c>
      <c r="D811" s="95">
        <f t="shared" si="12"/>
        <v>73.5</v>
      </c>
    </row>
    <row r="812" spans="1:4" ht="13.5">
      <c r="A812" s="129" t="s">
        <v>1423</v>
      </c>
      <c r="B812" s="117">
        <v>453</v>
      </c>
      <c r="C812" s="117">
        <v>71</v>
      </c>
      <c r="D812" s="95">
        <f t="shared" si="12"/>
        <v>15.7</v>
      </c>
    </row>
    <row r="813" spans="1:4" ht="13.5">
      <c r="A813" s="129" t="s">
        <v>1424</v>
      </c>
      <c r="B813" s="117">
        <v>37</v>
      </c>
      <c r="C813" s="117">
        <v>44</v>
      </c>
      <c r="D813" s="95">
        <f t="shared" si="12"/>
        <v>118.9</v>
      </c>
    </row>
    <row r="814" spans="1:4" ht="13.5">
      <c r="A814" s="129" t="s">
        <v>1425</v>
      </c>
      <c r="B814" s="117">
        <v>14</v>
      </c>
      <c r="C814" s="117">
        <v>10</v>
      </c>
      <c r="D814" s="95">
        <f t="shared" si="12"/>
        <v>71.400000000000006</v>
      </c>
    </row>
    <row r="815" spans="1:4" ht="13.5">
      <c r="A815" s="129" t="s">
        <v>1426</v>
      </c>
      <c r="B815" s="117"/>
      <c r="C815" s="117"/>
      <c r="D815" s="95" t="str">
        <f t="shared" si="12"/>
        <v/>
      </c>
    </row>
    <row r="816" spans="1:4" ht="13.5">
      <c r="A816" s="129" t="s">
        <v>1427</v>
      </c>
      <c r="B816" s="117">
        <v>6</v>
      </c>
      <c r="C816" s="117"/>
      <c r="D816" s="95">
        <f t="shared" si="12"/>
        <v>0</v>
      </c>
    </row>
    <row r="817" spans="1:4" ht="13.5">
      <c r="A817" s="129" t="s">
        <v>1428</v>
      </c>
      <c r="B817" s="117"/>
      <c r="C817" s="117"/>
      <c r="D817" s="95" t="str">
        <f t="shared" si="12"/>
        <v/>
      </c>
    </row>
    <row r="818" spans="1:4" ht="13.5">
      <c r="A818" s="129" t="s">
        <v>1429</v>
      </c>
      <c r="B818" s="117">
        <v>51</v>
      </c>
      <c r="C818" s="117"/>
      <c r="D818" s="95">
        <f t="shared" si="12"/>
        <v>0</v>
      </c>
    </row>
    <row r="819" spans="1:4" ht="13.5">
      <c r="A819" s="129" t="s">
        <v>1430</v>
      </c>
      <c r="B819" s="117"/>
      <c r="C819" s="117"/>
      <c r="D819" s="95" t="str">
        <f t="shared" si="12"/>
        <v/>
      </c>
    </row>
    <row r="820" spans="1:4" ht="13.5">
      <c r="A820" s="129" t="s">
        <v>1431</v>
      </c>
      <c r="B820" s="117"/>
      <c r="C820" s="117"/>
      <c r="D820" s="95" t="str">
        <f t="shared" si="12"/>
        <v/>
      </c>
    </row>
    <row r="821" spans="1:4" ht="13.5">
      <c r="A821" s="129" t="s">
        <v>1432</v>
      </c>
      <c r="B821" s="117">
        <v>10860</v>
      </c>
      <c r="C821" s="117"/>
      <c r="D821" s="95">
        <f t="shared" si="12"/>
        <v>0</v>
      </c>
    </row>
    <row r="822" spans="1:4" ht="13.5">
      <c r="A822" s="129" t="s">
        <v>1433</v>
      </c>
      <c r="B822" s="117"/>
      <c r="C822" s="117"/>
      <c r="D822" s="95" t="str">
        <f t="shared" si="12"/>
        <v/>
      </c>
    </row>
    <row r="823" spans="1:4" ht="13.5">
      <c r="A823" s="129" t="s">
        <v>1434</v>
      </c>
      <c r="B823" s="117"/>
      <c r="C823" s="117"/>
      <c r="D823" s="95" t="str">
        <f t="shared" si="12"/>
        <v/>
      </c>
    </row>
    <row r="824" spans="1:4" ht="13.5">
      <c r="A824" s="129" t="s">
        <v>1435</v>
      </c>
      <c r="B824" s="117"/>
      <c r="C824" s="117"/>
      <c r="D824" s="95" t="str">
        <f t="shared" si="12"/>
        <v/>
      </c>
    </row>
    <row r="825" spans="1:4" ht="13.5">
      <c r="A825" s="129" t="s">
        <v>1436</v>
      </c>
      <c r="B825" s="117">
        <v>2</v>
      </c>
      <c r="C825" s="117"/>
      <c r="D825" s="95">
        <f t="shared" si="12"/>
        <v>0</v>
      </c>
    </row>
    <row r="826" spans="1:4" ht="13.5">
      <c r="A826" s="129" t="s">
        <v>1437</v>
      </c>
      <c r="B826" s="117"/>
      <c r="C826" s="117"/>
      <c r="D826" s="95" t="str">
        <f t="shared" si="12"/>
        <v/>
      </c>
    </row>
    <row r="827" spans="1:4" ht="13.5">
      <c r="A827" s="129" t="s">
        <v>1438</v>
      </c>
      <c r="B827" s="117"/>
      <c r="C827" s="117"/>
      <c r="D827" s="95" t="str">
        <f t="shared" si="12"/>
        <v/>
      </c>
    </row>
    <row r="828" spans="1:4" ht="13.5">
      <c r="A828" s="129" t="s">
        <v>1439</v>
      </c>
      <c r="B828" s="117"/>
      <c r="C828" s="117"/>
      <c r="D828" s="95" t="str">
        <f t="shared" si="12"/>
        <v/>
      </c>
    </row>
    <row r="829" spans="1:4" ht="13.5">
      <c r="A829" s="129" t="s">
        <v>1440</v>
      </c>
      <c r="B829" s="117"/>
      <c r="C829" s="117"/>
      <c r="D829" s="95" t="str">
        <f t="shared" si="12"/>
        <v/>
      </c>
    </row>
    <row r="830" spans="1:4" ht="13.5">
      <c r="A830" s="129" t="s">
        <v>1441</v>
      </c>
      <c r="B830" s="117">
        <v>10866</v>
      </c>
      <c r="C830" s="117">
        <v>179</v>
      </c>
      <c r="D830" s="95">
        <f t="shared" si="12"/>
        <v>1.6</v>
      </c>
    </row>
    <row r="831" spans="1:4" ht="13.5">
      <c r="A831" s="129" t="s">
        <v>1442</v>
      </c>
      <c r="B831" s="95">
        <f>SUM(B832:B855)</f>
        <v>2126</v>
      </c>
      <c r="C831" s="95">
        <f>SUM(C832:C855)</f>
        <v>539</v>
      </c>
      <c r="D831" s="95">
        <f t="shared" si="12"/>
        <v>25.4</v>
      </c>
    </row>
    <row r="832" spans="1:4" ht="13.5">
      <c r="A832" s="129" t="s">
        <v>75</v>
      </c>
      <c r="B832" s="117">
        <v>221</v>
      </c>
      <c r="C832" s="117">
        <v>60</v>
      </c>
      <c r="D832" s="95">
        <f t="shared" si="12"/>
        <v>27.1</v>
      </c>
    </row>
    <row r="833" spans="1:4" ht="13.5">
      <c r="A833" s="129" t="s">
        <v>76</v>
      </c>
      <c r="B833" s="117">
        <v>28</v>
      </c>
      <c r="C833" s="117"/>
      <c r="D833" s="95">
        <f t="shared" si="12"/>
        <v>0</v>
      </c>
    </row>
    <row r="834" spans="1:4" ht="13.5">
      <c r="A834" s="129" t="s">
        <v>77</v>
      </c>
      <c r="B834" s="117"/>
      <c r="C834" s="117">
        <v>49</v>
      </c>
      <c r="D834" s="95" t="str">
        <f t="shared" si="12"/>
        <v/>
      </c>
    </row>
    <row r="835" spans="1:4" ht="13.5">
      <c r="A835" s="129" t="s">
        <v>1443</v>
      </c>
      <c r="B835" s="117">
        <v>504</v>
      </c>
      <c r="C835" s="117">
        <v>430</v>
      </c>
      <c r="D835" s="95">
        <f t="shared" si="12"/>
        <v>85.3</v>
      </c>
    </row>
    <row r="836" spans="1:4" ht="13.5">
      <c r="A836" s="129" t="s">
        <v>1444</v>
      </c>
      <c r="B836" s="117">
        <v>1332</v>
      </c>
      <c r="C836" s="117"/>
      <c r="D836" s="95">
        <f t="shared" si="12"/>
        <v>0</v>
      </c>
    </row>
    <row r="837" spans="1:4" ht="13.5">
      <c r="A837" s="129" t="s">
        <v>1445</v>
      </c>
      <c r="B837" s="117"/>
      <c r="C837" s="117"/>
      <c r="D837" s="95" t="str">
        <f t="shared" ref="D837:D900" si="13">IF(B837=0,"",ROUND(C837/B837*100,1))</f>
        <v/>
      </c>
    </row>
    <row r="838" spans="1:4" ht="13.5">
      <c r="A838" s="129" t="s">
        <v>1446</v>
      </c>
      <c r="B838" s="117"/>
      <c r="C838" s="117"/>
      <c r="D838" s="95" t="str">
        <f t="shared" si="13"/>
        <v/>
      </c>
    </row>
    <row r="839" spans="1:4" ht="13.5">
      <c r="A839" s="129" t="s">
        <v>1447</v>
      </c>
      <c r="B839" s="117">
        <v>5</v>
      </c>
      <c r="C839" s="117"/>
      <c r="D839" s="95">
        <f t="shared" si="13"/>
        <v>0</v>
      </c>
    </row>
    <row r="840" spans="1:4" ht="13.5">
      <c r="A840" s="129" t="s">
        <v>1448</v>
      </c>
      <c r="B840" s="117"/>
      <c r="C840" s="117"/>
      <c r="D840" s="95" t="str">
        <f t="shared" si="13"/>
        <v/>
      </c>
    </row>
    <row r="841" spans="1:4" ht="13.5">
      <c r="A841" s="129" t="s">
        <v>1449</v>
      </c>
      <c r="B841" s="117"/>
      <c r="C841" s="117"/>
      <c r="D841" s="95" t="str">
        <f t="shared" si="13"/>
        <v/>
      </c>
    </row>
    <row r="842" spans="1:4" ht="13.5">
      <c r="A842" s="129" t="s">
        <v>1450</v>
      </c>
      <c r="B842" s="117"/>
      <c r="C842" s="117"/>
      <c r="D842" s="95" t="str">
        <f t="shared" si="13"/>
        <v/>
      </c>
    </row>
    <row r="843" spans="1:4" ht="13.5">
      <c r="A843" s="129" t="s">
        <v>1451</v>
      </c>
      <c r="B843" s="117">
        <v>32</v>
      </c>
      <c r="C843" s="117"/>
      <c r="D843" s="95">
        <f t="shared" si="13"/>
        <v>0</v>
      </c>
    </row>
    <row r="844" spans="1:4" ht="13.5">
      <c r="A844" s="129" t="s">
        <v>1452</v>
      </c>
      <c r="B844" s="117"/>
      <c r="C844" s="117"/>
      <c r="D844" s="95" t="str">
        <f t="shared" si="13"/>
        <v/>
      </c>
    </row>
    <row r="845" spans="1:4" ht="13.5">
      <c r="A845" s="129" t="s">
        <v>1453</v>
      </c>
      <c r="B845" s="117"/>
      <c r="C845" s="117"/>
      <c r="D845" s="95" t="str">
        <f t="shared" si="13"/>
        <v/>
      </c>
    </row>
    <row r="846" spans="1:4" ht="13.5">
      <c r="A846" s="129" t="s">
        <v>1454</v>
      </c>
      <c r="B846" s="117"/>
      <c r="C846" s="117"/>
      <c r="D846" s="95" t="str">
        <f t="shared" si="13"/>
        <v/>
      </c>
    </row>
    <row r="847" spans="1:4" ht="13.5">
      <c r="A847" s="129" t="s">
        <v>1455</v>
      </c>
      <c r="B847" s="117"/>
      <c r="C847" s="117"/>
      <c r="D847" s="95" t="str">
        <f t="shared" si="13"/>
        <v/>
      </c>
    </row>
    <row r="848" spans="1:4" ht="13.5">
      <c r="A848" s="129" t="s">
        <v>1456</v>
      </c>
      <c r="B848" s="117"/>
      <c r="C848" s="117"/>
      <c r="D848" s="95" t="str">
        <f t="shared" si="13"/>
        <v/>
      </c>
    </row>
    <row r="849" spans="1:4" ht="13.5">
      <c r="A849" s="129" t="s">
        <v>1457</v>
      </c>
      <c r="B849" s="117"/>
      <c r="C849" s="117"/>
      <c r="D849" s="95" t="str">
        <f t="shared" si="13"/>
        <v/>
      </c>
    </row>
    <row r="850" spans="1:4" ht="13.5">
      <c r="A850" s="129" t="s">
        <v>1458</v>
      </c>
      <c r="B850" s="117"/>
      <c r="C850" s="117"/>
      <c r="D850" s="95" t="str">
        <f t="shared" si="13"/>
        <v/>
      </c>
    </row>
    <row r="851" spans="1:4" ht="13.5">
      <c r="A851" s="129" t="s">
        <v>1459</v>
      </c>
      <c r="B851" s="117">
        <v>4</v>
      </c>
      <c r="C851" s="117"/>
      <c r="D851" s="95">
        <f t="shared" si="13"/>
        <v>0</v>
      </c>
    </row>
    <row r="852" spans="1:4" ht="13.5">
      <c r="A852" s="129" t="s">
        <v>1460</v>
      </c>
      <c r="B852" s="117"/>
      <c r="C852" s="117"/>
      <c r="D852" s="95" t="str">
        <f t="shared" si="13"/>
        <v/>
      </c>
    </row>
    <row r="853" spans="1:4" ht="13.5">
      <c r="A853" s="129" t="s">
        <v>1461</v>
      </c>
      <c r="B853" s="117"/>
      <c r="C853" s="117"/>
      <c r="D853" s="95" t="str">
        <f t="shared" si="13"/>
        <v/>
      </c>
    </row>
    <row r="854" spans="1:4" ht="13.5">
      <c r="A854" s="129" t="s">
        <v>1427</v>
      </c>
      <c r="B854" s="117"/>
      <c r="C854" s="117"/>
      <c r="D854" s="95" t="str">
        <f t="shared" si="13"/>
        <v/>
      </c>
    </row>
    <row r="855" spans="1:4" ht="13.5">
      <c r="A855" s="129" t="s">
        <v>1462</v>
      </c>
      <c r="B855" s="117"/>
      <c r="C855" s="117"/>
      <c r="D855" s="95" t="str">
        <f t="shared" si="13"/>
        <v/>
      </c>
    </row>
    <row r="856" spans="1:4" ht="13.5">
      <c r="A856" s="129" t="s">
        <v>1463</v>
      </c>
      <c r="B856" s="95">
        <f>SUM(B857:B883)</f>
        <v>4257</v>
      </c>
      <c r="C856" s="95">
        <f>SUM(C857:C883)</f>
        <v>2587</v>
      </c>
      <c r="D856" s="95">
        <f t="shared" si="13"/>
        <v>60.8</v>
      </c>
    </row>
    <row r="857" spans="1:4" ht="13.5">
      <c r="A857" s="129" t="s">
        <v>75</v>
      </c>
      <c r="B857" s="117">
        <v>80</v>
      </c>
      <c r="C857" s="117">
        <v>92</v>
      </c>
      <c r="D857" s="95">
        <f t="shared" si="13"/>
        <v>115</v>
      </c>
    </row>
    <row r="858" spans="1:4" ht="13.5">
      <c r="A858" s="129" t="s">
        <v>76</v>
      </c>
      <c r="B858" s="117"/>
      <c r="C858" s="117"/>
      <c r="D858" s="95" t="str">
        <f t="shared" si="13"/>
        <v/>
      </c>
    </row>
    <row r="859" spans="1:4" ht="13.5">
      <c r="A859" s="129" t="s">
        <v>77</v>
      </c>
      <c r="B859" s="117"/>
      <c r="C859" s="117"/>
      <c r="D859" s="95" t="str">
        <f t="shared" si="13"/>
        <v/>
      </c>
    </row>
    <row r="860" spans="1:4" ht="13.5">
      <c r="A860" s="129" t="s">
        <v>1464</v>
      </c>
      <c r="B860" s="117">
        <v>454</v>
      </c>
      <c r="C860" s="117">
        <v>467</v>
      </c>
      <c r="D860" s="95">
        <f t="shared" si="13"/>
        <v>102.9</v>
      </c>
    </row>
    <row r="861" spans="1:4" ht="13.5">
      <c r="A861" s="129" t="s">
        <v>1465</v>
      </c>
      <c r="B861" s="117">
        <v>640</v>
      </c>
      <c r="C861" s="117"/>
      <c r="D861" s="95">
        <f t="shared" si="13"/>
        <v>0</v>
      </c>
    </row>
    <row r="862" spans="1:4" ht="13.5">
      <c r="A862" s="129" t="s">
        <v>1466</v>
      </c>
      <c r="B862" s="117">
        <v>178</v>
      </c>
      <c r="C862" s="117">
        <v>116</v>
      </c>
      <c r="D862" s="95">
        <f t="shared" si="13"/>
        <v>65.2</v>
      </c>
    </row>
    <row r="863" spans="1:4" ht="13.5">
      <c r="A863" s="129" t="s">
        <v>1467</v>
      </c>
      <c r="B863" s="117"/>
      <c r="C863" s="117"/>
      <c r="D863" s="95" t="str">
        <f t="shared" si="13"/>
        <v/>
      </c>
    </row>
    <row r="864" spans="1:4" ht="13.5">
      <c r="A864" s="129" t="s">
        <v>1468</v>
      </c>
      <c r="B864" s="117"/>
      <c r="C864" s="117"/>
      <c r="D864" s="95" t="str">
        <f t="shared" si="13"/>
        <v/>
      </c>
    </row>
    <row r="865" spans="1:4" ht="13.5">
      <c r="A865" s="129" t="s">
        <v>1469</v>
      </c>
      <c r="B865" s="117"/>
      <c r="C865" s="117"/>
      <c r="D865" s="95" t="str">
        <f t="shared" si="13"/>
        <v/>
      </c>
    </row>
    <row r="866" spans="1:4" ht="13.5">
      <c r="A866" s="129" t="s">
        <v>1470</v>
      </c>
      <c r="B866" s="117"/>
      <c r="C866" s="117"/>
      <c r="D866" s="95" t="str">
        <f t="shared" si="13"/>
        <v/>
      </c>
    </row>
    <row r="867" spans="1:4" ht="13.5">
      <c r="A867" s="129" t="s">
        <v>1471</v>
      </c>
      <c r="B867" s="117">
        <v>223</v>
      </c>
      <c r="C867" s="117">
        <v>144</v>
      </c>
      <c r="D867" s="95">
        <f t="shared" si="13"/>
        <v>64.599999999999994</v>
      </c>
    </row>
    <row r="868" spans="1:4" ht="13.5">
      <c r="A868" s="129" t="s">
        <v>1472</v>
      </c>
      <c r="B868" s="117"/>
      <c r="C868" s="117"/>
      <c r="D868" s="95" t="str">
        <f t="shared" si="13"/>
        <v/>
      </c>
    </row>
    <row r="869" spans="1:4" ht="13.5">
      <c r="A869" s="129" t="s">
        <v>1473</v>
      </c>
      <c r="B869" s="117"/>
      <c r="C869" s="117"/>
      <c r="D869" s="95" t="str">
        <f t="shared" si="13"/>
        <v/>
      </c>
    </row>
    <row r="870" spans="1:4" ht="13.5">
      <c r="A870" s="129" t="s">
        <v>1474</v>
      </c>
      <c r="B870" s="117">
        <v>112</v>
      </c>
      <c r="C870" s="117">
        <v>4</v>
      </c>
      <c r="D870" s="95">
        <f t="shared" si="13"/>
        <v>3.6</v>
      </c>
    </row>
    <row r="871" spans="1:4" ht="13.5">
      <c r="A871" s="129" t="s">
        <v>1475</v>
      </c>
      <c r="B871" s="117">
        <v>76</v>
      </c>
      <c r="C871" s="117"/>
      <c r="D871" s="95">
        <f t="shared" si="13"/>
        <v>0</v>
      </c>
    </row>
    <row r="872" spans="1:4" ht="13.5">
      <c r="A872" s="129" t="s">
        <v>1476</v>
      </c>
      <c r="B872" s="117">
        <v>254</v>
      </c>
      <c r="C872" s="117"/>
      <c r="D872" s="95">
        <f t="shared" si="13"/>
        <v>0</v>
      </c>
    </row>
    <row r="873" spans="1:4" ht="13.5">
      <c r="A873" s="129" t="s">
        <v>1477</v>
      </c>
      <c r="B873" s="117">
        <v>120</v>
      </c>
      <c r="C873" s="117"/>
      <c r="D873" s="95">
        <f t="shared" si="13"/>
        <v>0</v>
      </c>
    </row>
    <row r="874" spans="1:4" ht="13.5">
      <c r="A874" s="129" t="s">
        <v>1478</v>
      </c>
      <c r="B874" s="117"/>
      <c r="C874" s="117"/>
      <c r="D874" s="95" t="str">
        <f t="shared" si="13"/>
        <v/>
      </c>
    </row>
    <row r="875" spans="1:4" ht="13.5">
      <c r="A875" s="129" t="s">
        <v>1479</v>
      </c>
      <c r="B875" s="117">
        <v>1964</v>
      </c>
      <c r="C875" s="117">
        <v>1730</v>
      </c>
      <c r="D875" s="95">
        <f t="shared" si="13"/>
        <v>88.1</v>
      </c>
    </row>
    <row r="876" spans="1:4" ht="13.5">
      <c r="A876" s="129" t="s">
        <v>1480</v>
      </c>
      <c r="B876" s="117">
        <v>145</v>
      </c>
      <c r="C876" s="117"/>
      <c r="D876" s="95">
        <f t="shared" si="13"/>
        <v>0</v>
      </c>
    </row>
    <row r="877" spans="1:4" ht="13.5">
      <c r="A877" s="129" t="s">
        <v>1481</v>
      </c>
      <c r="B877" s="117"/>
      <c r="C877" s="117"/>
      <c r="D877" s="95" t="str">
        <f t="shared" si="13"/>
        <v/>
      </c>
    </row>
    <row r="878" spans="1:4" ht="13.5">
      <c r="A878" s="129" t="s">
        <v>1455</v>
      </c>
      <c r="B878" s="117"/>
      <c r="C878" s="117"/>
      <c r="D878" s="95" t="str">
        <f t="shared" si="13"/>
        <v/>
      </c>
    </row>
    <row r="879" spans="1:4" ht="13.5">
      <c r="A879" s="129" t="s">
        <v>1482</v>
      </c>
      <c r="B879" s="117"/>
      <c r="C879" s="117"/>
      <c r="D879" s="95" t="str">
        <f t="shared" si="13"/>
        <v/>
      </c>
    </row>
    <row r="880" spans="1:4" ht="13.5">
      <c r="A880" s="129" t="s">
        <v>1483</v>
      </c>
      <c r="B880" s="117"/>
      <c r="C880" s="117">
        <v>14</v>
      </c>
      <c r="D880" s="95" t="str">
        <f t="shared" si="13"/>
        <v/>
      </c>
    </row>
    <row r="881" spans="1:4" ht="13.5">
      <c r="A881" s="129" t="s">
        <v>1484</v>
      </c>
      <c r="B881" s="117"/>
      <c r="C881" s="117"/>
      <c r="D881" s="95" t="str">
        <f t="shared" si="13"/>
        <v/>
      </c>
    </row>
    <row r="882" spans="1:4" ht="13.5">
      <c r="A882" s="129" t="s">
        <v>1485</v>
      </c>
      <c r="B882" s="117"/>
      <c r="C882" s="117"/>
      <c r="D882" s="95" t="str">
        <f t="shared" si="13"/>
        <v/>
      </c>
    </row>
    <row r="883" spans="1:4" ht="13.5">
      <c r="A883" s="129" t="s">
        <v>1486</v>
      </c>
      <c r="B883" s="117">
        <v>11</v>
      </c>
      <c r="C883" s="117">
        <v>20</v>
      </c>
      <c r="D883" s="95">
        <f t="shared" si="13"/>
        <v>181.8</v>
      </c>
    </row>
    <row r="884" spans="1:4" ht="13.5">
      <c r="A884" s="129" t="s">
        <v>1487</v>
      </c>
      <c r="B884" s="95">
        <f>SUM(B885:B894)</f>
        <v>4769</v>
      </c>
      <c r="C884" s="95">
        <f>SUM(C885:C894)</f>
        <v>5002</v>
      </c>
      <c r="D884" s="95">
        <f t="shared" si="13"/>
        <v>104.9</v>
      </c>
    </row>
    <row r="885" spans="1:4" ht="13.5">
      <c r="A885" s="129" t="s">
        <v>75</v>
      </c>
      <c r="B885" s="117"/>
      <c r="C885" s="117"/>
      <c r="D885" s="95" t="str">
        <f t="shared" si="13"/>
        <v/>
      </c>
    </row>
    <row r="886" spans="1:4" ht="13.5">
      <c r="A886" s="129" t="s">
        <v>76</v>
      </c>
      <c r="B886" s="117"/>
      <c r="C886" s="117"/>
      <c r="D886" s="95" t="str">
        <f t="shared" si="13"/>
        <v/>
      </c>
    </row>
    <row r="887" spans="1:4" ht="13.5">
      <c r="A887" s="129" t="s">
        <v>77</v>
      </c>
      <c r="B887" s="117"/>
      <c r="C887" s="117"/>
      <c r="D887" s="95" t="str">
        <f t="shared" si="13"/>
        <v/>
      </c>
    </row>
    <row r="888" spans="1:4" ht="13.5">
      <c r="A888" s="129" t="s">
        <v>1488</v>
      </c>
      <c r="B888" s="117">
        <v>607</v>
      </c>
      <c r="C888" s="117"/>
      <c r="D888" s="95">
        <f t="shared" si="13"/>
        <v>0</v>
      </c>
    </row>
    <row r="889" spans="1:4" ht="13.5">
      <c r="A889" s="129" t="s">
        <v>1489</v>
      </c>
      <c r="B889" s="117">
        <v>4162</v>
      </c>
      <c r="C889" s="117">
        <v>3286</v>
      </c>
      <c r="D889" s="95">
        <f t="shared" si="13"/>
        <v>79</v>
      </c>
    </row>
    <row r="890" spans="1:4" ht="13.5">
      <c r="A890" s="129" t="s">
        <v>1490</v>
      </c>
      <c r="B890" s="117"/>
      <c r="C890" s="117"/>
      <c r="D890" s="95" t="str">
        <f t="shared" si="13"/>
        <v/>
      </c>
    </row>
    <row r="891" spans="1:4" ht="13.5">
      <c r="A891" s="129" t="s">
        <v>1491</v>
      </c>
      <c r="B891" s="117"/>
      <c r="C891" s="117"/>
      <c r="D891" s="95" t="str">
        <f t="shared" si="13"/>
        <v/>
      </c>
    </row>
    <row r="892" spans="1:4" ht="13.5">
      <c r="A892" s="129" t="s">
        <v>1492</v>
      </c>
      <c r="B892" s="117"/>
      <c r="C892" s="117"/>
      <c r="D892" s="95" t="str">
        <f t="shared" si="13"/>
        <v/>
      </c>
    </row>
    <row r="893" spans="1:4" ht="13.5">
      <c r="A893" s="129" t="s">
        <v>1493</v>
      </c>
      <c r="B893" s="117"/>
      <c r="C893" s="117"/>
      <c r="D893" s="95" t="str">
        <f t="shared" si="13"/>
        <v/>
      </c>
    </row>
    <row r="894" spans="1:4" ht="13.5">
      <c r="A894" s="129" t="s">
        <v>1494</v>
      </c>
      <c r="B894" s="117"/>
      <c r="C894" s="117">
        <v>1716</v>
      </c>
      <c r="D894" s="95" t="str">
        <f t="shared" si="13"/>
        <v/>
      </c>
    </row>
    <row r="895" spans="1:4" ht="13.5">
      <c r="A895" s="129" t="s">
        <v>1495</v>
      </c>
      <c r="B895" s="95">
        <f>SUM(B896:B901)</f>
        <v>7070</v>
      </c>
      <c r="C895" s="95">
        <f>SUM(C896:C901)</f>
        <v>10471</v>
      </c>
      <c r="D895" s="95">
        <f t="shared" si="13"/>
        <v>148.1</v>
      </c>
    </row>
    <row r="896" spans="1:4" ht="13.5">
      <c r="A896" s="129" t="s">
        <v>1496</v>
      </c>
      <c r="B896" s="117">
        <v>2448</v>
      </c>
      <c r="C896" s="117">
        <v>2863</v>
      </c>
      <c r="D896" s="95">
        <f t="shared" si="13"/>
        <v>117</v>
      </c>
    </row>
    <row r="897" spans="1:4" ht="13.5">
      <c r="A897" s="129" t="s">
        <v>1497</v>
      </c>
      <c r="B897" s="117"/>
      <c r="C897" s="117"/>
      <c r="D897" s="95" t="str">
        <f t="shared" si="13"/>
        <v/>
      </c>
    </row>
    <row r="898" spans="1:4" ht="13.5">
      <c r="A898" s="129" t="s">
        <v>1498</v>
      </c>
      <c r="B898" s="117">
        <v>4158</v>
      </c>
      <c r="C898" s="117">
        <v>7578</v>
      </c>
      <c r="D898" s="95">
        <f t="shared" si="13"/>
        <v>182.3</v>
      </c>
    </row>
    <row r="899" spans="1:4" ht="13.5">
      <c r="A899" s="129" t="s">
        <v>1499</v>
      </c>
      <c r="B899" s="117">
        <v>450</v>
      </c>
      <c r="C899" s="117">
        <v>30</v>
      </c>
      <c r="D899" s="95">
        <f t="shared" si="13"/>
        <v>6.7</v>
      </c>
    </row>
    <row r="900" spans="1:4" ht="13.5">
      <c r="A900" s="129" t="s">
        <v>1500</v>
      </c>
      <c r="B900" s="117">
        <v>14</v>
      </c>
      <c r="C900" s="117"/>
      <c r="D900" s="95">
        <f t="shared" si="13"/>
        <v>0</v>
      </c>
    </row>
    <row r="901" spans="1:4" ht="13.5">
      <c r="A901" s="129" t="s">
        <v>1501</v>
      </c>
      <c r="B901" s="117"/>
      <c r="C901" s="117"/>
      <c r="D901" s="95" t="str">
        <f t="shared" ref="D901:D964" si="14">IF(B901=0,"",ROUND(C901/B901*100,1))</f>
        <v/>
      </c>
    </row>
    <row r="902" spans="1:4" ht="13.5">
      <c r="A902" s="129" t="s">
        <v>1502</v>
      </c>
      <c r="B902" s="95">
        <f>SUM(B903:B908)</f>
        <v>2100</v>
      </c>
      <c r="C902" s="95">
        <f>SUM(C903:C908)</f>
        <v>965</v>
      </c>
      <c r="D902" s="95">
        <f t="shared" si="14"/>
        <v>46</v>
      </c>
    </row>
    <row r="903" spans="1:4" ht="13.5">
      <c r="A903" s="129" t="s">
        <v>1503</v>
      </c>
      <c r="B903" s="117"/>
      <c r="C903" s="117"/>
      <c r="D903" s="95" t="str">
        <f t="shared" si="14"/>
        <v/>
      </c>
    </row>
    <row r="904" spans="1:4" ht="13.5">
      <c r="A904" s="129" t="s">
        <v>1504</v>
      </c>
      <c r="B904" s="117"/>
      <c r="C904" s="117"/>
      <c r="D904" s="95" t="str">
        <f t="shared" si="14"/>
        <v/>
      </c>
    </row>
    <row r="905" spans="1:4" ht="13.5">
      <c r="A905" s="129" t="s">
        <v>1505</v>
      </c>
      <c r="B905" s="117">
        <v>2066</v>
      </c>
      <c r="C905" s="117">
        <v>965</v>
      </c>
      <c r="D905" s="95">
        <f t="shared" si="14"/>
        <v>46.7</v>
      </c>
    </row>
    <row r="906" spans="1:4" ht="13.5">
      <c r="A906" s="129" t="s">
        <v>1506</v>
      </c>
      <c r="B906" s="117">
        <v>13</v>
      </c>
      <c r="C906" s="117"/>
      <c r="D906" s="95">
        <f t="shared" si="14"/>
        <v>0</v>
      </c>
    </row>
    <row r="907" spans="1:4" ht="13.5">
      <c r="A907" s="129" t="s">
        <v>1507</v>
      </c>
      <c r="B907" s="117"/>
      <c r="C907" s="117"/>
      <c r="D907" s="95" t="str">
        <f t="shared" si="14"/>
        <v/>
      </c>
    </row>
    <row r="908" spans="1:4" ht="13.5">
      <c r="A908" s="129" t="s">
        <v>1508</v>
      </c>
      <c r="B908" s="117">
        <v>21</v>
      </c>
      <c r="C908" s="117"/>
      <c r="D908" s="95">
        <f t="shared" si="14"/>
        <v>0</v>
      </c>
    </row>
    <row r="909" spans="1:4" ht="13.5">
      <c r="A909" s="129" t="s">
        <v>1509</v>
      </c>
      <c r="B909" s="95">
        <f>SUM(B910:B911)</f>
        <v>0</v>
      </c>
      <c r="C909" s="95">
        <f>SUM(C910:C911)</f>
        <v>0</v>
      </c>
      <c r="D909" s="95" t="str">
        <f t="shared" si="14"/>
        <v/>
      </c>
    </row>
    <row r="910" spans="1:4" ht="13.5">
      <c r="A910" s="129" t="s">
        <v>1510</v>
      </c>
      <c r="B910" s="117"/>
      <c r="C910" s="117"/>
      <c r="D910" s="95" t="str">
        <f t="shared" si="14"/>
        <v/>
      </c>
    </row>
    <row r="911" spans="1:4" ht="13.5">
      <c r="A911" s="129" t="s">
        <v>1511</v>
      </c>
      <c r="B911" s="117"/>
      <c r="C911" s="117"/>
      <c r="D911" s="95" t="str">
        <f t="shared" si="14"/>
        <v/>
      </c>
    </row>
    <row r="912" spans="1:4" ht="13.5">
      <c r="A912" s="129" t="s">
        <v>1512</v>
      </c>
      <c r="B912" s="95">
        <f>SUM(B913:B914)</f>
        <v>60</v>
      </c>
      <c r="C912" s="95">
        <f>SUM(C913:C914)</f>
        <v>0</v>
      </c>
      <c r="D912" s="95">
        <f t="shared" si="14"/>
        <v>0</v>
      </c>
    </row>
    <row r="913" spans="1:4" ht="13.5">
      <c r="A913" s="129" t="s">
        <v>1513</v>
      </c>
      <c r="B913" s="117">
        <v>60</v>
      </c>
      <c r="C913" s="117"/>
      <c r="D913" s="95">
        <f t="shared" si="14"/>
        <v>0</v>
      </c>
    </row>
    <row r="914" spans="1:4" ht="13.5">
      <c r="A914" s="129" t="s">
        <v>1514</v>
      </c>
      <c r="B914" s="117"/>
      <c r="C914" s="117"/>
      <c r="D914" s="95" t="str">
        <f t="shared" si="14"/>
        <v/>
      </c>
    </row>
    <row r="915" spans="1:4" ht="13.5">
      <c r="A915" s="130" t="s">
        <v>540</v>
      </c>
      <c r="B915" s="127">
        <f>SUM(B916,B939,B949,B959,B964,B971,B976)</f>
        <v>8748</v>
      </c>
      <c r="C915" s="127">
        <f>SUM(C916,C939,C949,C959,C964,C971,C976)</f>
        <v>2586</v>
      </c>
      <c r="D915" s="95">
        <f t="shared" si="14"/>
        <v>29.6</v>
      </c>
    </row>
    <row r="916" spans="1:4" ht="13.5">
      <c r="A916" s="129" t="s">
        <v>1515</v>
      </c>
      <c r="B916" s="95">
        <f>SUM(B917:B938)</f>
        <v>5048</v>
      </c>
      <c r="C916" s="95">
        <f>SUM(C917:C938)</f>
        <v>2585</v>
      </c>
      <c r="D916" s="95">
        <f t="shared" si="14"/>
        <v>51.2</v>
      </c>
    </row>
    <row r="917" spans="1:4" ht="13.5">
      <c r="A917" s="129" t="s">
        <v>75</v>
      </c>
      <c r="B917" s="117">
        <v>93</v>
      </c>
      <c r="C917" s="117">
        <v>126</v>
      </c>
      <c r="D917" s="95">
        <f t="shared" si="14"/>
        <v>135.5</v>
      </c>
    </row>
    <row r="918" spans="1:4" ht="13.5">
      <c r="A918" s="129" t="s">
        <v>76</v>
      </c>
      <c r="B918" s="117"/>
      <c r="C918" s="117"/>
      <c r="D918" s="95" t="str">
        <f t="shared" si="14"/>
        <v/>
      </c>
    </row>
    <row r="919" spans="1:4" ht="13.5">
      <c r="A919" s="129" t="s">
        <v>77</v>
      </c>
      <c r="B919" s="117">
        <v>880</v>
      </c>
      <c r="C919" s="117">
        <v>849</v>
      </c>
      <c r="D919" s="95">
        <f t="shared" si="14"/>
        <v>96.5</v>
      </c>
    </row>
    <row r="920" spans="1:4" ht="13.5">
      <c r="A920" s="129" t="s">
        <v>1516</v>
      </c>
      <c r="B920" s="117">
        <v>1779</v>
      </c>
      <c r="C920" s="117">
        <v>411</v>
      </c>
      <c r="D920" s="95">
        <f t="shared" si="14"/>
        <v>23.1</v>
      </c>
    </row>
    <row r="921" spans="1:4" ht="13.5">
      <c r="A921" s="129" t="s">
        <v>1517</v>
      </c>
      <c r="B921" s="117">
        <v>880</v>
      </c>
      <c r="C921" s="117">
        <v>60</v>
      </c>
      <c r="D921" s="95">
        <f t="shared" si="14"/>
        <v>6.8</v>
      </c>
    </row>
    <row r="922" spans="1:4" ht="13.5">
      <c r="A922" s="129" t="s">
        <v>1518</v>
      </c>
      <c r="B922" s="117"/>
      <c r="C922" s="117"/>
      <c r="D922" s="95" t="str">
        <f t="shared" si="14"/>
        <v/>
      </c>
    </row>
    <row r="923" spans="1:4" ht="13.5">
      <c r="A923" s="129" t="s">
        <v>1519</v>
      </c>
      <c r="B923" s="117"/>
      <c r="C923" s="117"/>
      <c r="D923" s="95" t="str">
        <f t="shared" si="14"/>
        <v/>
      </c>
    </row>
    <row r="924" spans="1:4" ht="13.5">
      <c r="A924" s="129" t="s">
        <v>1520</v>
      </c>
      <c r="B924" s="117"/>
      <c r="C924" s="117"/>
      <c r="D924" s="95" t="str">
        <f t="shared" si="14"/>
        <v/>
      </c>
    </row>
    <row r="925" spans="1:4" ht="13.5">
      <c r="A925" s="129" t="s">
        <v>1521</v>
      </c>
      <c r="B925" s="117"/>
      <c r="C925" s="117"/>
      <c r="D925" s="95" t="str">
        <f t="shared" si="14"/>
        <v/>
      </c>
    </row>
    <row r="926" spans="1:4" ht="13.5">
      <c r="A926" s="129" t="s">
        <v>1522</v>
      </c>
      <c r="B926" s="117"/>
      <c r="C926" s="117"/>
      <c r="D926" s="95" t="str">
        <f t="shared" si="14"/>
        <v/>
      </c>
    </row>
    <row r="927" spans="1:4" ht="13.5">
      <c r="A927" s="129" t="s">
        <v>1523</v>
      </c>
      <c r="B927" s="117"/>
      <c r="C927" s="117"/>
      <c r="D927" s="95" t="str">
        <f t="shared" si="14"/>
        <v/>
      </c>
    </row>
    <row r="928" spans="1:4" ht="13.5">
      <c r="A928" s="129" t="s">
        <v>1524</v>
      </c>
      <c r="B928" s="117"/>
      <c r="C928" s="117"/>
      <c r="D928" s="95" t="str">
        <f t="shared" si="14"/>
        <v/>
      </c>
    </row>
    <row r="929" spans="1:4" ht="13.5">
      <c r="A929" s="129" t="s">
        <v>1525</v>
      </c>
      <c r="B929" s="117"/>
      <c r="C929" s="117"/>
      <c r="D929" s="95" t="str">
        <f t="shared" si="14"/>
        <v/>
      </c>
    </row>
    <row r="930" spans="1:4" ht="13.5">
      <c r="A930" s="129" t="s">
        <v>1526</v>
      </c>
      <c r="B930" s="117"/>
      <c r="C930" s="117"/>
      <c r="D930" s="95" t="str">
        <f t="shared" si="14"/>
        <v/>
      </c>
    </row>
    <row r="931" spans="1:4" ht="13.5">
      <c r="A931" s="129" t="s">
        <v>1527</v>
      </c>
      <c r="B931" s="117"/>
      <c r="C931" s="117"/>
      <c r="D931" s="95" t="str">
        <f t="shared" si="14"/>
        <v/>
      </c>
    </row>
    <row r="932" spans="1:4" ht="13.5">
      <c r="A932" s="129" t="s">
        <v>1528</v>
      </c>
      <c r="B932" s="117"/>
      <c r="C932" s="117"/>
      <c r="D932" s="95" t="str">
        <f t="shared" si="14"/>
        <v/>
      </c>
    </row>
    <row r="933" spans="1:4" ht="13.5">
      <c r="A933" s="129" t="s">
        <v>1529</v>
      </c>
      <c r="B933" s="117"/>
      <c r="C933" s="117"/>
      <c r="D933" s="95" t="str">
        <f t="shared" si="14"/>
        <v/>
      </c>
    </row>
    <row r="934" spans="1:4" ht="13.5">
      <c r="A934" s="129" t="s">
        <v>1530</v>
      </c>
      <c r="B934" s="117"/>
      <c r="C934" s="117"/>
      <c r="D934" s="95" t="str">
        <f t="shared" si="14"/>
        <v/>
      </c>
    </row>
    <row r="935" spans="1:4" ht="13.5">
      <c r="A935" s="129" t="s">
        <v>1531</v>
      </c>
      <c r="B935" s="117"/>
      <c r="C935" s="117"/>
      <c r="D935" s="95" t="str">
        <f t="shared" si="14"/>
        <v/>
      </c>
    </row>
    <row r="936" spans="1:4" ht="13.5">
      <c r="A936" s="129" t="s">
        <v>1532</v>
      </c>
      <c r="B936" s="117"/>
      <c r="C936" s="117"/>
      <c r="D936" s="95" t="str">
        <f t="shared" si="14"/>
        <v/>
      </c>
    </row>
    <row r="937" spans="1:4" ht="13.5">
      <c r="A937" s="129" t="s">
        <v>1533</v>
      </c>
      <c r="B937" s="117"/>
      <c r="C937" s="117"/>
      <c r="D937" s="95" t="str">
        <f t="shared" si="14"/>
        <v/>
      </c>
    </row>
    <row r="938" spans="1:4" ht="13.5">
      <c r="A938" s="129" t="s">
        <v>1534</v>
      </c>
      <c r="B938" s="117">
        <v>1416</v>
      </c>
      <c r="C938" s="117">
        <v>1139</v>
      </c>
      <c r="D938" s="95">
        <f t="shared" si="14"/>
        <v>80.400000000000006</v>
      </c>
    </row>
    <row r="939" spans="1:4" ht="13.5">
      <c r="A939" s="129" t="s">
        <v>1535</v>
      </c>
      <c r="B939" s="95">
        <f>SUM(B940:B948)</f>
        <v>2625</v>
      </c>
      <c r="C939" s="95">
        <f>SUM(C940:C948)</f>
        <v>0</v>
      </c>
      <c r="D939" s="95">
        <f t="shared" si="14"/>
        <v>0</v>
      </c>
    </row>
    <row r="940" spans="1:4" ht="13.5">
      <c r="A940" s="129" t="s">
        <v>75</v>
      </c>
      <c r="B940" s="117"/>
      <c r="C940" s="117"/>
      <c r="D940" s="95" t="str">
        <f t="shared" si="14"/>
        <v/>
      </c>
    </row>
    <row r="941" spans="1:4" ht="13.5">
      <c r="A941" s="129" t="s">
        <v>76</v>
      </c>
      <c r="B941" s="117"/>
      <c r="C941" s="117"/>
      <c r="D941" s="95" t="str">
        <f t="shared" si="14"/>
        <v/>
      </c>
    </row>
    <row r="942" spans="1:4" ht="13.5">
      <c r="A942" s="129" t="s">
        <v>77</v>
      </c>
      <c r="B942" s="117"/>
      <c r="C942" s="117"/>
      <c r="D942" s="95" t="str">
        <f t="shared" si="14"/>
        <v/>
      </c>
    </row>
    <row r="943" spans="1:4" ht="13.5">
      <c r="A943" s="129" t="s">
        <v>1536</v>
      </c>
      <c r="B943" s="117">
        <v>2625</v>
      </c>
      <c r="C943" s="117"/>
      <c r="D943" s="95">
        <f t="shared" si="14"/>
        <v>0</v>
      </c>
    </row>
    <row r="944" spans="1:4" ht="13.5">
      <c r="A944" s="129" t="s">
        <v>1537</v>
      </c>
      <c r="B944" s="117"/>
      <c r="C944" s="117"/>
      <c r="D944" s="95" t="str">
        <f t="shared" si="14"/>
        <v/>
      </c>
    </row>
    <row r="945" spans="1:4" ht="13.5">
      <c r="A945" s="129" t="s">
        <v>1538</v>
      </c>
      <c r="B945" s="117"/>
      <c r="C945" s="117"/>
      <c r="D945" s="95" t="str">
        <f t="shared" si="14"/>
        <v/>
      </c>
    </row>
    <row r="946" spans="1:4" ht="13.5">
      <c r="A946" s="129" t="s">
        <v>1539</v>
      </c>
      <c r="B946" s="117"/>
      <c r="C946" s="117"/>
      <c r="D946" s="95" t="str">
        <f t="shared" si="14"/>
        <v/>
      </c>
    </row>
    <row r="947" spans="1:4" ht="13.5">
      <c r="A947" s="129" t="s">
        <v>1540</v>
      </c>
      <c r="B947" s="117"/>
      <c r="C947" s="117"/>
      <c r="D947" s="95" t="str">
        <f t="shared" si="14"/>
        <v/>
      </c>
    </row>
    <row r="948" spans="1:4" ht="13.5">
      <c r="A948" s="129" t="s">
        <v>1541</v>
      </c>
      <c r="B948" s="117"/>
      <c r="C948" s="117"/>
      <c r="D948" s="95" t="str">
        <f t="shared" si="14"/>
        <v/>
      </c>
    </row>
    <row r="949" spans="1:4" ht="13.5">
      <c r="A949" s="129" t="s">
        <v>1542</v>
      </c>
      <c r="B949" s="95">
        <f>SUM(B950:B958)</f>
        <v>0</v>
      </c>
      <c r="C949" s="95">
        <f>SUM(C950:C958)</f>
        <v>0</v>
      </c>
      <c r="D949" s="95" t="str">
        <f t="shared" si="14"/>
        <v/>
      </c>
    </row>
    <row r="950" spans="1:4" ht="13.5">
      <c r="A950" s="129" t="s">
        <v>75</v>
      </c>
      <c r="B950" s="117"/>
      <c r="C950" s="117"/>
      <c r="D950" s="95" t="str">
        <f t="shared" si="14"/>
        <v/>
      </c>
    </row>
    <row r="951" spans="1:4" ht="13.5">
      <c r="A951" s="129" t="s">
        <v>76</v>
      </c>
      <c r="B951" s="117"/>
      <c r="C951" s="117"/>
      <c r="D951" s="95" t="str">
        <f t="shared" si="14"/>
        <v/>
      </c>
    </row>
    <row r="952" spans="1:4" ht="13.5">
      <c r="A952" s="129" t="s">
        <v>77</v>
      </c>
      <c r="B952" s="117"/>
      <c r="C952" s="117"/>
      <c r="D952" s="95" t="str">
        <f t="shared" si="14"/>
        <v/>
      </c>
    </row>
    <row r="953" spans="1:4" ht="13.5">
      <c r="A953" s="129" t="s">
        <v>1543</v>
      </c>
      <c r="B953" s="117"/>
      <c r="C953" s="117"/>
      <c r="D953" s="95" t="str">
        <f t="shared" si="14"/>
        <v/>
      </c>
    </row>
    <row r="954" spans="1:4" ht="13.5">
      <c r="A954" s="129" t="s">
        <v>1544</v>
      </c>
      <c r="B954" s="117"/>
      <c r="C954" s="117"/>
      <c r="D954" s="95" t="str">
        <f t="shared" si="14"/>
        <v/>
      </c>
    </row>
    <row r="955" spans="1:4" ht="13.5">
      <c r="A955" s="129" t="s">
        <v>1545</v>
      </c>
      <c r="B955" s="117"/>
      <c r="C955" s="117"/>
      <c r="D955" s="95" t="str">
        <f t="shared" si="14"/>
        <v/>
      </c>
    </row>
    <row r="956" spans="1:4" ht="13.5">
      <c r="A956" s="129" t="s">
        <v>1546</v>
      </c>
      <c r="B956" s="117"/>
      <c r="C956" s="117"/>
      <c r="D956" s="95" t="str">
        <f t="shared" si="14"/>
        <v/>
      </c>
    </row>
    <row r="957" spans="1:4" ht="13.5">
      <c r="A957" s="129" t="s">
        <v>1547</v>
      </c>
      <c r="B957" s="117"/>
      <c r="C957" s="117"/>
      <c r="D957" s="95" t="str">
        <f t="shared" si="14"/>
        <v/>
      </c>
    </row>
    <row r="958" spans="1:4" ht="13.5">
      <c r="A958" s="129" t="s">
        <v>1548</v>
      </c>
      <c r="B958" s="117"/>
      <c r="C958" s="117"/>
      <c r="D958" s="95" t="str">
        <f t="shared" si="14"/>
        <v/>
      </c>
    </row>
    <row r="959" spans="1:4" ht="13.5">
      <c r="A959" s="129" t="s">
        <v>1549</v>
      </c>
      <c r="B959" s="95">
        <f>SUM(B960:B963)</f>
        <v>414</v>
      </c>
      <c r="C959" s="95">
        <f>SUM(C960:C963)</f>
        <v>1</v>
      </c>
      <c r="D959" s="95">
        <f t="shared" si="14"/>
        <v>0.2</v>
      </c>
    </row>
    <row r="960" spans="1:4" ht="13.5">
      <c r="A960" s="129" t="s">
        <v>1550</v>
      </c>
      <c r="B960" s="117">
        <v>91</v>
      </c>
      <c r="C960" s="117">
        <v>1</v>
      </c>
      <c r="D960" s="95">
        <f t="shared" si="14"/>
        <v>1.1000000000000001</v>
      </c>
    </row>
    <row r="961" spans="1:4" ht="13.5">
      <c r="A961" s="129" t="s">
        <v>1551</v>
      </c>
      <c r="B961" s="117">
        <v>166</v>
      </c>
      <c r="C961" s="117"/>
      <c r="D961" s="95">
        <f t="shared" si="14"/>
        <v>0</v>
      </c>
    </row>
    <row r="962" spans="1:4" ht="13.5">
      <c r="A962" s="129" t="s">
        <v>1552</v>
      </c>
      <c r="B962" s="117">
        <v>80</v>
      </c>
      <c r="C962" s="117"/>
      <c r="D962" s="95">
        <f t="shared" si="14"/>
        <v>0</v>
      </c>
    </row>
    <row r="963" spans="1:4" ht="13.5">
      <c r="A963" s="129" t="s">
        <v>1553</v>
      </c>
      <c r="B963" s="117">
        <v>77</v>
      </c>
      <c r="C963" s="117"/>
      <c r="D963" s="95">
        <f t="shared" si="14"/>
        <v>0</v>
      </c>
    </row>
    <row r="964" spans="1:4" ht="13.5">
      <c r="A964" s="129" t="s">
        <v>1554</v>
      </c>
      <c r="B964" s="95">
        <f>SUM(B965:B970)</f>
        <v>0</v>
      </c>
      <c r="C964" s="95">
        <f>SUM(C965:C970)</f>
        <v>0</v>
      </c>
      <c r="D964" s="95" t="str">
        <f t="shared" si="14"/>
        <v/>
      </c>
    </row>
    <row r="965" spans="1:4" ht="13.5">
      <c r="A965" s="129" t="s">
        <v>75</v>
      </c>
      <c r="B965" s="117"/>
      <c r="C965" s="117"/>
      <c r="D965" s="95" t="str">
        <f t="shared" ref="D965:D1028" si="15">IF(B965=0,"",ROUND(C965/B965*100,1))</f>
        <v/>
      </c>
    </row>
    <row r="966" spans="1:4" ht="13.5">
      <c r="A966" s="129" t="s">
        <v>76</v>
      </c>
      <c r="B966" s="117"/>
      <c r="C966" s="117"/>
      <c r="D966" s="95" t="str">
        <f t="shared" si="15"/>
        <v/>
      </c>
    </row>
    <row r="967" spans="1:4" ht="13.5">
      <c r="A967" s="129" t="s">
        <v>77</v>
      </c>
      <c r="B967" s="117"/>
      <c r="C967" s="117"/>
      <c r="D967" s="95" t="str">
        <f t="shared" si="15"/>
        <v/>
      </c>
    </row>
    <row r="968" spans="1:4" ht="13.5">
      <c r="A968" s="129" t="s">
        <v>1540</v>
      </c>
      <c r="B968" s="117"/>
      <c r="C968" s="117"/>
      <c r="D968" s="95" t="str">
        <f t="shared" si="15"/>
        <v/>
      </c>
    </row>
    <row r="969" spans="1:4" ht="13.5">
      <c r="A969" s="129" t="s">
        <v>1555</v>
      </c>
      <c r="B969" s="117"/>
      <c r="C969" s="117"/>
      <c r="D969" s="95" t="str">
        <f t="shared" si="15"/>
        <v/>
      </c>
    </row>
    <row r="970" spans="1:4" ht="13.5">
      <c r="A970" s="129" t="s">
        <v>1556</v>
      </c>
      <c r="B970" s="117"/>
      <c r="C970" s="117"/>
      <c r="D970" s="95" t="str">
        <f t="shared" si="15"/>
        <v/>
      </c>
    </row>
    <row r="971" spans="1:4" ht="13.5">
      <c r="A971" s="129" t="s">
        <v>1557</v>
      </c>
      <c r="B971" s="95">
        <f>SUM(B972:B975)</f>
        <v>661</v>
      </c>
      <c r="C971" s="95">
        <f>SUM(C972:C975)</f>
        <v>0</v>
      </c>
      <c r="D971" s="95">
        <f t="shared" si="15"/>
        <v>0</v>
      </c>
    </row>
    <row r="972" spans="1:4" ht="13.5">
      <c r="A972" s="129" t="s">
        <v>1558</v>
      </c>
      <c r="B972" s="117"/>
      <c r="C972" s="117"/>
      <c r="D972" s="95" t="str">
        <f t="shared" si="15"/>
        <v/>
      </c>
    </row>
    <row r="973" spans="1:4" ht="13.5">
      <c r="A973" s="129" t="s">
        <v>1559</v>
      </c>
      <c r="B973" s="117">
        <v>661</v>
      </c>
      <c r="C973" s="117"/>
      <c r="D973" s="95">
        <f t="shared" si="15"/>
        <v>0</v>
      </c>
    </row>
    <row r="974" spans="1:4" ht="13.5">
      <c r="A974" s="129" t="s">
        <v>1560</v>
      </c>
      <c r="B974" s="117"/>
      <c r="C974" s="117"/>
      <c r="D974" s="95" t="str">
        <f t="shared" si="15"/>
        <v/>
      </c>
    </row>
    <row r="975" spans="1:4" ht="13.5">
      <c r="A975" s="129" t="s">
        <v>1561</v>
      </c>
      <c r="B975" s="117"/>
      <c r="C975" s="117"/>
      <c r="D975" s="95" t="str">
        <f t="shared" si="15"/>
        <v/>
      </c>
    </row>
    <row r="976" spans="1:4" ht="13.5">
      <c r="A976" s="129" t="s">
        <v>1562</v>
      </c>
      <c r="B976" s="95">
        <f>SUM(B977:B978)</f>
        <v>0</v>
      </c>
      <c r="C976" s="95">
        <f>SUM(C977:C978)</f>
        <v>0</v>
      </c>
      <c r="D976" s="95" t="str">
        <f t="shared" si="15"/>
        <v/>
      </c>
    </row>
    <row r="977" spans="1:4" ht="13.5">
      <c r="A977" s="129" t="s">
        <v>1563</v>
      </c>
      <c r="B977" s="117"/>
      <c r="C977" s="117"/>
      <c r="D977" s="95" t="str">
        <f t="shared" si="15"/>
        <v/>
      </c>
    </row>
    <row r="978" spans="1:4" ht="13.5">
      <c r="A978" s="129" t="s">
        <v>541</v>
      </c>
      <c r="B978" s="117"/>
      <c r="C978" s="117"/>
      <c r="D978" s="95" t="str">
        <f t="shared" si="15"/>
        <v/>
      </c>
    </row>
    <row r="979" spans="1:4" ht="13.5">
      <c r="A979" s="129" t="s">
        <v>1564</v>
      </c>
      <c r="B979" s="127">
        <f>SUM(B980,B990,B1006,B1011,B1025,B1032,B1039)</f>
        <v>274</v>
      </c>
      <c r="C979" s="127">
        <f>SUM(C980,C990,C1006,C1011,C1025,C1032,C1039)</f>
        <v>223</v>
      </c>
      <c r="D979" s="95">
        <f t="shared" si="15"/>
        <v>81.400000000000006</v>
      </c>
    </row>
    <row r="980" spans="1:4" ht="13.5">
      <c r="A980" s="129" t="s">
        <v>1565</v>
      </c>
      <c r="B980" s="95">
        <f>SUM(B981:B989)</f>
        <v>40</v>
      </c>
      <c r="C980" s="95">
        <f>SUM(C981:C989)</f>
        <v>9</v>
      </c>
      <c r="D980" s="95">
        <f t="shared" si="15"/>
        <v>22.5</v>
      </c>
    </row>
    <row r="981" spans="1:4" ht="13.5">
      <c r="A981" s="129" t="s">
        <v>75</v>
      </c>
      <c r="B981" s="117">
        <v>3</v>
      </c>
      <c r="C981" s="117">
        <v>9</v>
      </c>
      <c r="D981" s="95">
        <f t="shared" si="15"/>
        <v>300</v>
      </c>
    </row>
    <row r="982" spans="1:4" ht="13.5">
      <c r="A982" s="129" t="s">
        <v>76</v>
      </c>
      <c r="B982" s="117">
        <v>37</v>
      </c>
      <c r="C982" s="117"/>
      <c r="D982" s="95">
        <f t="shared" si="15"/>
        <v>0</v>
      </c>
    </row>
    <row r="983" spans="1:4" ht="13.5">
      <c r="A983" s="129" t="s">
        <v>77</v>
      </c>
      <c r="B983" s="117"/>
      <c r="C983" s="117"/>
      <c r="D983" s="95" t="str">
        <f t="shared" si="15"/>
        <v/>
      </c>
    </row>
    <row r="984" spans="1:4" ht="13.5">
      <c r="A984" s="129" t="s">
        <v>1566</v>
      </c>
      <c r="B984" s="117"/>
      <c r="C984" s="117"/>
      <c r="D984" s="95" t="str">
        <f t="shared" si="15"/>
        <v/>
      </c>
    </row>
    <row r="985" spans="1:4" ht="13.5">
      <c r="A985" s="129" t="s">
        <v>1567</v>
      </c>
      <c r="B985" s="117"/>
      <c r="C985" s="117"/>
      <c r="D985" s="95" t="str">
        <f t="shared" si="15"/>
        <v/>
      </c>
    </row>
    <row r="986" spans="1:4" ht="13.5">
      <c r="A986" s="129" t="s">
        <v>1568</v>
      </c>
      <c r="B986" s="117"/>
      <c r="C986" s="117"/>
      <c r="D986" s="95" t="str">
        <f t="shared" si="15"/>
        <v/>
      </c>
    </row>
    <row r="987" spans="1:4" ht="13.5">
      <c r="A987" s="129" t="s">
        <v>1569</v>
      </c>
      <c r="B987" s="117"/>
      <c r="C987" s="117"/>
      <c r="D987" s="95" t="str">
        <f t="shared" si="15"/>
        <v/>
      </c>
    </row>
    <row r="988" spans="1:4" ht="13.5">
      <c r="A988" s="129" t="s">
        <v>1570</v>
      </c>
      <c r="B988" s="117"/>
      <c r="C988" s="117"/>
      <c r="D988" s="95" t="str">
        <f t="shared" si="15"/>
        <v/>
      </c>
    </row>
    <row r="989" spans="1:4" ht="13.5">
      <c r="A989" s="129" t="s">
        <v>1571</v>
      </c>
      <c r="B989" s="117"/>
      <c r="C989" s="117"/>
      <c r="D989" s="95" t="str">
        <f t="shared" si="15"/>
        <v/>
      </c>
    </row>
    <row r="990" spans="1:4" ht="13.5">
      <c r="A990" s="129" t="s">
        <v>1572</v>
      </c>
      <c r="B990" s="95">
        <f>SUM(B991:B1005)</f>
        <v>0</v>
      </c>
      <c r="C990" s="95">
        <f>SUM(C991:C1005)</f>
        <v>0</v>
      </c>
      <c r="D990" s="95" t="str">
        <f t="shared" si="15"/>
        <v/>
      </c>
    </row>
    <row r="991" spans="1:4" ht="13.5">
      <c r="A991" s="129" t="s">
        <v>75</v>
      </c>
      <c r="B991" s="117"/>
      <c r="C991" s="117"/>
      <c r="D991" s="95" t="str">
        <f t="shared" si="15"/>
        <v/>
      </c>
    </row>
    <row r="992" spans="1:4" ht="13.5">
      <c r="A992" s="129" t="s">
        <v>76</v>
      </c>
      <c r="B992" s="117"/>
      <c r="C992" s="117"/>
      <c r="D992" s="95" t="str">
        <f t="shared" si="15"/>
        <v/>
      </c>
    </row>
    <row r="993" spans="1:4" ht="13.5">
      <c r="A993" s="129" t="s">
        <v>77</v>
      </c>
      <c r="B993" s="117"/>
      <c r="C993" s="117"/>
      <c r="D993" s="95" t="str">
        <f t="shared" si="15"/>
        <v/>
      </c>
    </row>
    <row r="994" spans="1:4" ht="13.5">
      <c r="A994" s="129" t="s">
        <v>1573</v>
      </c>
      <c r="B994" s="117"/>
      <c r="C994" s="117"/>
      <c r="D994" s="95" t="str">
        <f t="shared" si="15"/>
        <v/>
      </c>
    </row>
    <row r="995" spans="1:4" ht="13.5">
      <c r="A995" s="129" t="s">
        <v>1574</v>
      </c>
      <c r="B995" s="117"/>
      <c r="C995" s="117"/>
      <c r="D995" s="95" t="str">
        <f t="shared" si="15"/>
        <v/>
      </c>
    </row>
    <row r="996" spans="1:4" ht="13.5">
      <c r="A996" s="129" t="s">
        <v>1575</v>
      </c>
      <c r="B996" s="117"/>
      <c r="C996" s="117"/>
      <c r="D996" s="95" t="str">
        <f t="shared" si="15"/>
        <v/>
      </c>
    </row>
    <row r="997" spans="1:4" ht="13.5">
      <c r="A997" s="129" t="s">
        <v>1576</v>
      </c>
      <c r="B997" s="117"/>
      <c r="C997" s="117"/>
      <c r="D997" s="95" t="str">
        <f t="shared" si="15"/>
        <v/>
      </c>
    </row>
    <row r="998" spans="1:4" ht="13.5">
      <c r="A998" s="129" t="s">
        <v>1577</v>
      </c>
      <c r="B998" s="117"/>
      <c r="C998" s="117"/>
      <c r="D998" s="95" t="str">
        <f t="shared" si="15"/>
        <v/>
      </c>
    </row>
    <row r="999" spans="1:4" ht="13.5">
      <c r="A999" s="129" t="s">
        <v>1578</v>
      </c>
      <c r="B999" s="117"/>
      <c r="C999" s="117"/>
      <c r="D999" s="95" t="str">
        <f t="shared" si="15"/>
        <v/>
      </c>
    </row>
    <row r="1000" spans="1:4" ht="13.5">
      <c r="A1000" s="129" t="s">
        <v>1579</v>
      </c>
      <c r="B1000" s="117"/>
      <c r="C1000" s="117"/>
      <c r="D1000" s="95" t="str">
        <f t="shared" si="15"/>
        <v/>
      </c>
    </row>
    <row r="1001" spans="1:4" ht="13.5">
      <c r="A1001" s="129" t="s">
        <v>1580</v>
      </c>
      <c r="B1001" s="117"/>
      <c r="C1001" s="117"/>
      <c r="D1001" s="95" t="str">
        <f t="shared" si="15"/>
        <v/>
      </c>
    </row>
    <row r="1002" spans="1:4" ht="13.5">
      <c r="A1002" s="129" t="s">
        <v>1581</v>
      </c>
      <c r="B1002" s="117"/>
      <c r="C1002" s="117"/>
      <c r="D1002" s="95" t="str">
        <f t="shared" si="15"/>
        <v/>
      </c>
    </row>
    <row r="1003" spans="1:4" ht="13.5">
      <c r="A1003" s="129" t="s">
        <v>1582</v>
      </c>
      <c r="B1003" s="117"/>
      <c r="C1003" s="117"/>
      <c r="D1003" s="95" t="str">
        <f t="shared" si="15"/>
        <v/>
      </c>
    </row>
    <row r="1004" spans="1:4" ht="13.5">
      <c r="A1004" s="129" t="s">
        <v>1583</v>
      </c>
      <c r="B1004" s="117"/>
      <c r="C1004" s="117"/>
      <c r="D1004" s="95" t="str">
        <f t="shared" si="15"/>
        <v/>
      </c>
    </row>
    <row r="1005" spans="1:4" ht="13.5">
      <c r="A1005" s="129" t="s">
        <v>1584</v>
      </c>
      <c r="B1005" s="117"/>
      <c r="C1005" s="117"/>
      <c r="D1005" s="95" t="str">
        <f t="shared" si="15"/>
        <v/>
      </c>
    </row>
    <row r="1006" spans="1:4" ht="13.5">
      <c r="A1006" s="129" t="s">
        <v>1585</v>
      </c>
      <c r="B1006" s="95">
        <f>SUM(B1007:B1010)</f>
        <v>0</v>
      </c>
      <c r="C1006" s="95">
        <f>SUM(C1007:C1010)</f>
        <v>0</v>
      </c>
      <c r="D1006" s="95" t="str">
        <f t="shared" si="15"/>
        <v/>
      </c>
    </row>
    <row r="1007" spans="1:4" ht="13.5">
      <c r="A1007" s="129" t="s">
        <v>75</v>
      </c>
      <c r="B1007" s="117"/>
      <c r="C1007" s="117"/>
      <c r="D1007" s="95" t="str">
        <f t="shared" si="15"/>
        <v/>
      </c>
    </row>
    <row r="1008" spans="1:4" ht="13.5">
      <c r="A1008" s="129" t="s">
        <v>76</v>
      </c>
      <c r="B1008" s="117"/>
      <c r="C1008" s="117"/>
      <c r="D1008" s="95" t="str">
        <f t="shared" si="15"/>
        <v/>
      </c>
    </row>
    <row r="1009" spans="1:4" ht="13.5">
      <c r="A1009" s="129" t="s">
        <v>77</v>
      </c>
      <c r="B1009" s="117"/>
      <c r="C1009" s="117"/>
      <c r="D1009" s="95" t="str">
        <f t="shared" si="15"/>
        <v/>
      </c>
    </row>
    <row r="1010" spans="1:4" ht="13.5">
      <c r="A1010" s="129" t="s">
        <v>1586</v>
      </c>
      <c r="B1010" s="117"/>
      <c r="C1010" s="117"/>
      <c r="D1010" s="95" t="str">
        <f t="shared" si="15"/>
        <v/>
      </c>
    </row>
    <row r="1011" spans="1:4" ht="13.5">
      <c r="A1011" s="129" t="s">
        <v>1587</v>
      </c>
      <c r="B1011" s="95">
        <f>SUM(B1012:B1024)</f>
        <v>234</v>
      </c>
      <c r="C1011" s="95">
        <f>SUM(C1012:C1024)</f>
        <v>214</v>
      </c>
      <c r="D1011" s="95">
        <f t="shared" si="15"/>
        <v>91.5</v>
      </c>
    </row>
    <row r="1012" spans="1:4" ht="13.5">
      <c r="A1012" s="129" t="s">
        <v>75</v>
      </c>
      <c r="B1012" s="117">
        <v>224</v>
      </c>
      <c r="C1012" s="117">
        <v>90</v>
      </c>
      <c r="D1012" s="95">
        <f t="shared" si="15"/>
        <v>40.200000000000003</v>
      </c>
    </row>
    <row r="1013" spans="1:4" ht="13.5">
      <c r="A1013" s="129" t="s">
        <v>76</v>
      </c>
      <c r="B1013" s="117">
        <v>10</v>
      </c>
      <c r="C1013" s="117">
        <v>42</v>
      </c>
      <c r="D1013" s="95">
        <f t="shared" si="15"/>
        <v>420</v>
      </c>
    </row>
    <row r="1014" spans="1:4" ht="13.5">
      <c r="A1014" s="129" t="s">
        <v>77</v>
      </c>
      <c r="B1014" s="117"/>
      <c r="C1014" s="117"/>
      <c r="D1014" s="95" t="str">
        <f t="shared" si="15"/>
        <v/>
      </c>
    </row>
    <row r="1015" spans="1:4" ht="13.5">
      <c r="A1015" s="129" t="s">
        <v>1588</v>
      </c>
      <c r="B1015" s="117"/>
      <c r="C1015" s="117"/>
      <c r="D1015" s="95" t="str">
        <f t="shared" si="15"/>
        <v/>
      </c>
    </row>
    <row r="1016" spans="1:4" ht="13.5">
      <c r="A1016" s="129" t="s">
        <v>1589</v>
      </c>
      <c r="B1016" s="117"/>
      <c r="C1016" s="117"/>
      <c r="D1016" s="95" t="str">
        <f t="shared" si="15"/>
        <v/>
      </c>
    </row>
    <row r="1017" spans="1:4" ht="13.5">
      <c r="A1017" s="129" t="s">
        <v>1590</v>
      </c>
      <c r="B1017" s="117"/>
      <c r="C1017" s="117"/>
      <c r="D1017" s="95" t="str">
        <f t="shared" si="15"/>
        <v/>
      </c>
    </row>
    <row r="1018" spans="1:4" ht="13.5">
      <c r="A1018" s="129" t="s">
        <v>1591</v>
      </c>
      <c r="B1018" s="117"/>
      <c r="C1018" s="117"/>
      <c r="D1018" s="95" t="str">
        <f t="shared" si="15"/>
        <v/>
      </c>
    </row>
    <row r="1019" spans="1:4" ht="13.5">
      <c r="A1019" s="129" t="s">
        <v>1592</v>
      </c>
      <c r="B1019" s="117"/>
      <c r="C1019" s="117"/>
      <c r="D1019" s="95" t="str">
        <f t="shared" si="15"/>
        <v/>
      </c>
    </row>
    <row r="1020" spans="1:4" ht="13.5">
      <c r="A1020" s="129" t="s">
        <v>1593</v>
      </c>
      <c r="B1020" s="117"/>
      <c r="C1020" s="117"/>
      <c r="D1020" s="95" t="str">
        <f t="shared" si="15"/>
        <v/>
      </c>
    </row>
    <row r="1021" spans="1:4" ht="13.5">
      <c r="A1021" s="129" t="s">
        <v>1594</v>
      </c>
      <c r="B1021" s="117"/>
      <c r="C1021" s="117"/>
      <c r="D1021" s="95" t="str">
        <f t="shared" si="15"/>
        <v/>
      </c>
    </row>
    <row r="1022" spans="1:4" ht="13.5">
      <c r="A1022" s="129" t="s">
        <v>1540</v>
      </c>
      <c r="B1022" s="117"/>
      <c r="C1022" s="117">
        <v>82</v>
      </c>
      <c r="D1022" s="95" t="str">
        <f t="shared" si="15"/>
        <v/>
      </c>
    </row>
    <row r="1023" spans="1:4" ht="13.5">
      <c r="A1023" s="129" t="s">
        <v>1595</v>
      </c>
      <c r="B1023" s="117"/>
      <c r="C1023" s="117"/>
      <c r="D1023" s="95" t="str">
        <f t="shared" si="15"/>
        <v/>
      </c>
    </row>
    <row r="1024" spans="1:4" ht="13.5">
      <c r="A1024" s="129" t="s">
        <v>1596</v>
      </c>
      <c r="B1024" s="117"/>
      <c r="C1024" s="117"/>
      <c r="D1024" s="95" t="str">
        <f t="shared" si="15"/>
        <v/>
      </c>
    </row>
    <row r="1025" spans="1:4" ht="13.5">
      <c r="A1025" s="129" t="s">
        <v>1597</v>
      </c>
      <c r="B1025" s="95">
        <f>SUM(B1026:B1031)</f>
        <v>0</v>
      </c>
      <c r="C1025" s="95">
        <f>SUM(C1026:C1031)</f>
        <v>0</v>
      </c>
      <c r="D1025" s="95" t="str">
        <f t="shared" si="15"/>
        <v/>
      </c>
    </row>
    <row r="1026" spans="1:4" ht="13.5">
      <c r="A1026" s="129" t="s">
        <v>75</v>
      </c>
      <c r="B1026" s="117"/>
      <c r="C1026" s="117"/>
      <c r="D1026" s="95" t="str">
        <f t="shared" si="15"/>
        <v/>
      </c>
    </row>
    <row r="1027" spans="1:4" ht="13.5">
      <c r="A1027" s="129" t="s">
        <v>76</v>
      </c>
      <c r="B1027" s="117"/>
      <c r="C1027" s="117"/>
      <c r="D1027" s="95" t="str">
        <f t="shared" si="15"/>
        <v/>
      </c>
    </row>
    <row r="1028" spans="1:4" ht="13.5">
      <c r="A1028" s="129" t="s">
        <v>77</v>
      </c>
      <c r="B1028" s="117"/>
      <c r="C1028" s="117"/>
      <c r="D1028" s="95" t="str">
        <f t="shared" si="15"/>
        <v/>
      </c>
    </row>
    <row r="1029" spans="1:4" ht="13.5">
      <c r="A1029" s="129" t="s">
        <v>1598</v>
      </c>
      <c r="B1029" s="117"/>
      <c r="C1029" s="117"/>
      <c r="D1029" s="95" t="str">
        <f t="shared" ref="D1029:D1092" si="16">IF(B1029=0,"",ROUND(C1029/B1029*100,1))</f>
        <v/>
      </c>
    </row>
    <row r="1030" spans="1:4" ht="13.5">
      <c r="A1030" s="129" t="s">
        <v>1599</v>
      </c>
      <c r="B1030" s="117"/>
      <c r="C1030" s="117"/>
      <c r="D1030" s="95" t="str">
        <f t="shared" si="16"/>
        <v/>
      </c>
    </row>
    <row r="1031" spans="1:4" ht="13.5">
      <c r="A1031" s="129" t="s">
        <v>1600</v>
      </c>
      <c r="B1031" s="117"/>
      <c r="C1031" s="117"/>
      <c r="D1031" s="95" t="str">
        <f t="shared" si="16"/>
        <v/>
      </c>
    </row>
    <row r="1032" spans="1:4" ht="13.5">
      <c r="A1032" s="129" t="s">
        <v>1601</v>
      </c>
      <c r="B1032" s="95">
        <f>SUM(B1033:B1038)</f>
        <v>0</v>
      </c>
      <c r="C1032" s="95">
        <f>SUM(C1033:C1038)</f>
        <v>0</v>
      </c>
      <c r="D1032" s="95" t="str">
        <f t="shared" si="16"/>
        <v/>
      </c>
    </row>
    <row r="1033" spans="1:4" ht="13.5">
      <c r="A1033" s="129" t="s">
        <v>75</v>
      </c>
      <c r="B1033" s="117"/>
      <c r="C1033" s="117"/>
      <c r="D1033" s="95" t="str">
        <f t="shared" si="16"/>
        <v/>
      </c>
    </row>
    <row r="1034" spans="1:4" ht="13.5">
      <c r="A1034" s="129" t="s">
        <v>76</v>
      </c>
      <c r="B1034" s="117"/>
      <c r="C1034" s="117"/>
      <c r="D1034" s="95" t="str">
        <f t="shared" si="16"/>
        <v/>
      </c>
    </row>
    <row r="1035" spans="1:4" ht="13.5">
      <c r="A1035" s="129" t="s">
        <v>77</v>
      </c>
      <c r="B1035" s="117"/>
      <c r="C1035" s="117"/>
      <c r="D1035" s="95" t="str">
        <f t="shared" si="16"/>
        <v/>
      </c>
    </row>
    <row r="1036" spans="1:4" ht="13.5">
      <c r="A1036" s="129" t="s">
        <v>1602</v>
      </c>
      <c r="B1036" s="117"/>
      <c r="C1036" s="117"/>
      <c r="D1036" s="95" t="str">
        <f t="shared" si="16"/>
        <v/>
      </c>
    </row>
    <row r="1037" spans="1:4" ht="13.5">
      <c r="A1037" s="129" t="s">
        <v>1603</v>
      </c>
      <c r="B1037" s="117"/>
      <c r="C1037" s="117"/>
      <c r="D1037" s="95" t="str">
        <f t="shared" si="16"/>
        <v/>
      </c>
    </row>
    <row r="1038" spans="1:4" ht="13.5">
      <c r="A1038" s="129" t="s">
        <v>1604</v>
      </c>
      <c r="B1038" s="117"/>
      <c r="C1038" s="117"/>
      <c r="D1038" s="95" t="str">
        <f t="shared" si="16"/>
        <v/>
      </c>
    </row>
    <row r="1039" spans="1:4" ht="13.5">
      <c r="A1039" s="129" t="s">
        <v>1605</v>
      </c>
      <c r="B1039" s="95">
        <f>SUM(B1040:B1044)</f>
        <v>0</v>
      </c>
      <c r="C1039" s="95">
        <f>SUM(C1040:C1044)</f>
        <v>0</v>
      </c>
      <c r="D1039" s="95" t="str">
        <f t="shared" si="16"/>
        <v/>
      </c>
    </row>
    <row r="1040" spans="1:4" ht="13.5">
      <c r="A1040" s="129" t="s">
        <v>1606</v>
      </c>
      <c r="B1040" s="117"/>
      <c r="C1040" s="117"/>
      <c r="D1040" s="95" t="str">
        <f t="shared" si="16"/>
        <v/>
      </c>
    </row>
    <row r="1041" spans="1:4" ht="13.5">
      <c r="A1041" s="129" t="s">
        <v>1607</v>
      </c>
      <c r="B1041" s="117"/>
      <c r="C1041" s="117"/>
      <c r="D1041" s="95" t="str">
        <f t="shared" si="16"/>
        <v/>
      </c>
    </row>
    <row r="1042" spans="1:4" ht="13.5">
      <c r="A1042" s="129" t="s">
        <v>1608</v>
      </c>
      <c r="B1042" s="117"/>
      <c r="C1042" s="117"/>
      <c r="D1042" s="95" t="str">
        <f t="shared" si="16"/>
        <v/>
      </c>
    </row>
    <row r="1043" spans="1:4" ht="13.5">
      <c r="A1043" s="129" t="s">
        <v>1609</v>
      </c>
      <c r="B1043" s="117"/>
      <c r="C1043" s="117"/>
      <c r="D1043" s="95" t="str">
        <f t="shared" si="16"/>
        <v/>
      </c>
    </row>
    <row r="1044" spans="1:4" ht="13.5">
      <c r="A1044" s="129" t="s">
        <v>1610</v>
      </c>
      <c r="B1044" s="117"/>
      <c r="C1044" s="117"/>
      <c r="D1044" s="95" t="str">
        <f t="shared" si="16"/>
        <v/>
      </c>
    </row>
    <row r="1045" spans="1:4" ht="13.5">
      <c r="A1045" s="129" t="s">
        <v>542</v>
      </c>
      <c r="B1045" s="127">
        <f>SUM(B1046,B1056,B1062)</f>
        <v>974</v>
      </c>
      <c r="C1045" s="127">
        <f>SUM(C1046,C1056,C1062)</f>
        <v>140</v>
      </c>
      <c r="D1045" s="95">
        <f t="shared" si="16"/>
        <v>14.4</v>
      </c>
    </row>
    <row r="1046" spans="1:4" ht="13.5">
      <c r="A1046" s="129" t="s">
        <v>1611</v>
      </c>
      <c r="B1046" s="95">
        <f>SUM(B1047:B1055)</f>
        <v>939</v>
      </c>
      <c r="C1046" s="95">
        <f>SUM(C1047:C1055)</f>
        <v>130</v>
      </c>
      <c r="D1046" s="95">
        <f t="shared" si="16"/>
        <v>13.8</v>
      </c>
    </row>
    <row r="1047" spans="1:4" ht="13.5">
      <c r="A1047" s="129" t="s">
        <v>75</v>
      </c>
      <c r="B1047" s="117"/>
      <c r="C1047" s="117">
        <v>9</v>
      </c>
      <c r="D1047" s="95" t="str">
        <f t="shared" si="16"/>
        <v/>
      </c>
    </row>
    <row r="1048" spans="1:4" ht="13.5">
      <c r="A1048" s="129" t="s">
        <v>76</v>
      </c>
      <c r="B1048" s="117"/>
      <c r="C1048" s="117"/>
      <c r="D1048" s="95" t="str">
        <f t="shared" si="16"/>
        <v/>
      </c>
    </row>
    <row r="1049" spans="1:4" ht="13.5">
      <c r="A1049" s="129" t="s">
        <v>77</v>
      </c>
      <c r="B1049" s="117"/>
      <c r="C1049" s="117"/>
      <c r="D1049" s="95" t="str">
        <f t="shared" si="16"/>
        <v/>
      </c>
    </row>
    <row r="1050" spans="1:4" ht="13.5">
      <c r="A1050" s="129" t="s">
        <v>1612</v>
      </c>
      <c r="B1050" s="117"/>
      <c r="C1050" s="117"/>
      <c r="D1050" s="95" t="str">
        <f t="shared" si="16"/>
        <v/>
      </c>
    </row>
    <row r="1051" spans="1:4" ht="13.5">
      <c r="A1051" s="129" t="s">
        <v>1613</v>
      </c>
      <c r="B1051" s="117"/>
      <c r="C1051" s="117"/>
      <c r="D1051" s="95" t="str">
        <f t="shared" si="16"/>
        <v/>
      </c>
    </row>
    <row r="1052" spans="1:4" ht="13.5">
      <c r="A1052" s="129" t="s">
        <v>1614</v>
      </c>
      <c r="B1052" s="117"/>
      <c r="C1052" s="117"/>
      <c r="D1052" s="95" t="str">
        <f t="shared" si="16"/>
        <v/>
      </c>
    </row>
    <row r="1053" spans="1:4" ht="13.5">
      <c r="A1053" s="129" t="s">
        <v>1615</v>
      </c>
      <c r="B1053" s="117"/>
      <c r="C1053" s="117"/>
      <c r="D1053" s="95" t="str">
        <f t="shared" si="16"/>
        <v/>
      </c>
    </row>
    <row r="1054" spans="1:4" ht="13.5">
      <c r="A1054" s="129" t="s">
        <v>84</v>
      </c>
      <c r="B1054" s="117">
        <v>139</v>
      </c>
      <c r="C1054" s="117">
        <v>121</v>
      </c>
      <c r="D1054" s="95">
        <f t="shared" si="16"/>
        <v>87.1</v>
      </c>
    </row>
    <row r="1055" spans="1:4" ht="13.5">
      <c r="A1055" s="129" t="s">
        <v>1616</v>
      </c>
      <c r="B1055" s="117">
        <v>800</v>
      </c>
      <c r="C1055" s="117"/>
      <c r="D1055" s="95">
        <f t="shared" si="16"/>
        <v>0</v>
      </c>
    </row>
    <row r="1056" spans="1:4" ht="13.5">
      <c r="A1056" s="129" t="s">
        <v>1617</v>
      </c>
      <c r="B1056" s="95">
        <f>SUM(B1057:B1061)</f>
        <v>0</v>
      </c>
      <c r="C1056" s="95">
        <f>SUM(C1057:C1061)</f>
        <v>0</v>
      </c>
      <c r="D1056" s="95" t="str">
        <f t="shared" si="16"/>
        <v/>
      </c>
    </row>
    <row r="1057" spans="1:4" ht="13.5">
      <c r="A1057" s="129" t="s">
        <v>75</v>
      </c>
      <c r="B1057" s="117"/>
      <c r="C1057" s="117"/>
      <c r="D1057" s="95" t="str">
        <f t="shared" si="16"/>
        <v/>
      </c>
    </row>
    <row r="1058" spans="1:4" ht="13.5">
      <c r="A1058" s="129" t="s">
        <v>76</v>
      </c>
      <c r="B1058" s="117"/>
      <c r="C1058" s="117"/>
      <c r="D1058" s="95" t="str">
        <f t="shared" si="16"/>
        <v/>
      </c>
    </row>
    <row r="1059" spans="1:4" ht="13.5">
      <c r="A1059" s="129" t="s">
        <v>77</v>
      </c>
      <c r="B1059" s="117"/>
      <c r="C1059" s="117"/>
      <c r="D1059" s="95" t="str">
        <f t="shared" si="16"/>
        <v/>
      </c>
    </row>
    <row r="1060" spans="1:4" ht="13.5">
      <c r="A1060" s="129" t="s">
        <v>1618</v>
      </c>
      <c r="B1060" s="117"/>
      <c r="C1060" s="117"/>
      <c r="D1060" s="95" t="str">
        <f t="shared" si="16"/>
        <v/>
      </c>
    </row>
    <row r="1061" spans="1:4" ht="13.5">
      <c r="A1061" s="129" t="s">
        <v>1619</v>
      </c>
      <c r="B1061" s="117"/>
      <c r="C1061" s="117"/>
      <c r="D1061" s="95" t="str">
        <f t="shared" si="16"/>
        <v/>
      </c>
    </row>
    <row r="1062" spans="1:4" ht="13.5">
      <c r="A1062" s="130" t="s">
        <v>1620</v>
      </c>
      <c r="B1062" s="95">
        <f>SUM(B1063:B1064)</f>
        <v>35</v>
      </c>
      <c r="C1062" s="95">
        <f>SUM(C1063:C1064)</f>
        <v>10</v>
      </c>
      <c r="D1062" s="95">
        <f t="shared" si="16"/>
        <v>28.6</v>
      </c>
    </row>
    <row r="1063" spans="1:4" ht="13.5">
      <c r="A1063" s="130" t="s">
        <v>1621</v>
      </c>
      <c r="B1063" s="117"/>
      <c r="C1063" s="117"/>
      <c r="D1063" s="95" t="str">
        <f t="shared" si="16"/>
        <v/>
      </c>
    </row>
    <row r="1064" spans="1:4" ht="13.5">
      <c r="A1064" s="130" t="s">
        <v>543</v>
      </c>
      <c r="B1064" s="96">
        <v>35</v>
      </c>
      <c r="C1064" s="96">
        <v>10</v>
      </c>
      <c r="D1064" s="95">
        <f t="shared" si="16"/>
        <v>28.6</v>
      </c>
    </row>
    <row r="1065" spans="1:4" ht="13.5">
      <c r="A1065" s="129" t="s">
        <v>544</v>
      </c>
      <c r="B1065" s="127">
        <f>SUM(B1066,B1073,B1079)</f>
        <v>0</v>
      </c>
      <c r="C1065" s="127">
        <f>SUM(C1066,C1073,C1079)</f>
        <v>0</v>
      </c>
      <c r="D1065" s="95" t="str">
        <f t="shared" si="16"/>
        <v/>
      </c>
    </row>
    <row r="1066" spans="1:4" ht="13.5">
      <c r="A1066" s="129" t="s">
        <v>1622</v>
      </c>
      <c r="B1066" s="95">
        <f>SUM(B1067:B1072)</f>
        <v>0</v>
      </c>
      <c r="C1066" s="95">
        <f>SUM(C1067:C1072)</f>
        <v>0</v>
      </c>
      <c r="D1066" s="95" t="str">
        <f t="shared" si="16"/>
        <v/>
      </c>
    </row>
    <row r="1067" spans="1:4" ht="13.5">
      <c r="A1067" s="129" t="s">
        <v>75</v>
      </c>
      <c r="B1067" s="117"/>
      <c r="C1067" s="117"/>
      <c r="D1067" s="95" t="str">
        <f t="shared" si="16"/>
        <v/>
      </c>
    </row>
    <row r="1068" spans="1:4" ht="13.5">
      <c r="A1068" s="129" t="s">
        <v>76</v>
      </c>
      <c r="B1068" s="117"/>
      <c r="C1068" s="117"/>
      <c r="D1068" s="95" t="str">
        <f t="shared" si="16"/>
        <v/>
      </c>
    </row>
    <row r="1069" spans="1:4" ht="13.5">
      <c r="A1069" s="129" t="s">
        <v>77</v>
      </c>
      <c r="B1069" s="117"/>
      <c r="C1069" s="117"/>
      <c r="D1069" s="95" t="str">
        <f t="shared" si="16"/>
        <v/>
      </c>
    </row>
    <row r="1070" spans="1:4" ht="13.5">
      <c r="A1070" s="129" t="s">
        <v>1623</v>
      </c>
      <c r="B1070" s="117"/>
      <c r="C1070" s="117"/>
      <c r="D1070" s="95" t="str">
        <f t="shared" si="16"/>
        <v/>
      </c>
    </row>
    <row r="1071" spans="1:4" ht="13.5">
      <c r="A1071" s="129" t="s">
        <v>84</v>
      </c>
      <c r="B1071" s="117"/>
      <c r="C1071" s="117"/>
      <c r="D1071" s="95" t="str">
        <f t="shared" si="16"/>
        <v/>
      </c>
    </row>
    <row r="1072" spans="1:4" ht="13.5">
      <c r="A1072" s="129" t="s">
        <v>1624</v>
      </c>
      <c r="B1072" s="117"/>
      <c r="C1072" s="117"/>
      <c r="D1072" s="95" t="str">
        <f t="shared" si="16"/>
        <v/>
      </c>
    </row>
    <row r="1073" spans="1:4" ht="13.5">
      <c r="A1073" s="129" t="s">
        <v>1625</v>
      </c>
      <c r="B1073" s="95">
        <f>SUM(B1074:B1078)</f>
        <v>0</v>
      </c>
      <c r="C1073" s="95">
        <f>SUM(C1074:C1078)</f>
        <v>0</v>
      </c>
      <c r="D1073" s="95" t="str">
        <f t="shared" si="16"/>
        <v/>
      </c>
    </row>
    <row r="1074" spans="1:4" ht="13.5">
      <c r="A1074" s="129" t="s">
        <v>1626</v>
      </c>
      <c r="B1074" s="117"/>
      <c r="C1074" s="117"/>
      <c r="D1074" s="95" t="str">
        <f t="shared" si="16"/>
        <v/>
      </c>
    </row>
    <row r="1075" spans="1:4" ht="13.5">
      <c r="A1075" s="131" t="s">
        <v>1627</v>
      </c>
      <c r="B1075" s="117"/>
      <c r="C1075" s="117"/>
      <c r="D1075" s="95" t="str">
        <f t="shared" si="16"/>
        <v/>
      </c>
    </row>
    <row r="1076" spans="1:4" ht="13.5">
      <c r="A1076" s="129" t="s">
        <v>1628</v>
      </c>
      <c r="B1076" s="117"/>
      <c r="C1076" s="117"/>
      <c r="D1076" s="95" t="str">
        <f t="shared" si="16"/>
        <v/>
      </c>
    </row>
    <row r="1077" spans="1:4" ht="13.5">
      <c r="A1077" s="129" t="s">
        <v>1629</v>
      </c>
      <c r="B1077" s="117"/>
      <c r="C1077" s="117"/>
      <c r="D1077" s="95" t="str">
        <f t="shared" si="16"/>
        <v/>
      </c>
    </row>
    <row r="1078" spans="1:4" ht="13.5">
      <c r="A1078" s="129" t="s">
        <v>1630</v>
      </c>
      <c r="B1078" s="117"/>
      <c r="C1078" s="117"/>
      <c r="D1078" s="95" t="str">
        <f t="shared" si="16"/>
        <v/>
      </c>
    </row>
    <row r="1079" spans="1:4" ht="13.5">
      <c r="A1079" s="129" t="s">
        <v>1631</v>
      </c>
      <c r="B1079" s="117"/>
      <c r="C1079" s="117"/>
      <c r="D1079" s="95" t="str">
        <f t="shared" si="16"/>
        <v/>
      </c>
    </row>
    <row r="1080" spans="1:4" ht="13.5">
      <c r="A1080" s="129" t="s">
        <v>545</v>
      </c>
      <c r="B1080" s="127">
        <f>SUM(B1081:B1089)</f>
        <v>81</v>
      </c>
      <c r="C1080" s="127">
        <f>SUM(C1081:C1089)</f>
        <v>88</v>
      </c>
      <c r="D1080" s="95">
        <f t="shared" si="16"/>
        <v>108.6</v>
      </c>
    </row>
    <row r="1081" spans="1:4" ht="13.5">
      <c r="A1081" s="129" t="s">
        <v>1632</v>
      </c>
      <c r="B1081" s="117"/>
      <c r="C1081" s="117"/>
      <c r="D1081" s="95" t="str">
        <f t="shared" si="16"/>
        <v/>
      </c>
    </row>
    <row r="1082" spans="1:4" ht="13.5">
      <c r="A1082" s="129" t="s">
        <v>1633</v>
      </c>
      <c r="B1082" s="117"/>
      <c r="C1082" s="117"/>
      <c r="D1082" s="95" t="str">
        <f t="shared" si="16"/>
        <v/>
      </c>
    </row>
    <row r="1083" spans="1:4" ht="13.5">
      <c r="A1083" s="129" t="s">
        <v>1634</v>
      </c>
      <c r="B1083" s="117"/>
      <c r="C1083" s="117"/>
      <c r="D1083" s="95" t="str">
        <f t="shared" si="16"/>
        <v/>
      </c>
    </row>
    <row r="1084" spans="1:4" ht="13.5">
      <c r="A1084" s="129" t="s">
        <v>1635</v>
      </c>
      <c r="B1084" s="117"/>
      <c r="C1084" s="117"/>
      <c r="D1084" s="95" t="str">
        <f t="shared" si="16"/>
        <v/>
      </c>
    </row>
    <row r="1085" spans="1:4" ht="13.5">
      <c r="A1085" s="129" t="s">
        <v>1636</v>
      </c>
      <c r="B1085" s="117"/>
      <c r="C1085" s="117"/>
      <c r="D1085" s="95" t="str">
        <f t="shared" si="16"/>
        <v/>
      </c>
    </row>
    <row r="1086" spans="1:4" ht="13.5">
      <c r="A1086" s="129" t="s">
        <v>1637</v>
      </c>
      <c r="B1086" s="117"/>
      <c r="C1086" s="117"/>
      <c r="D1086" s="95" t="str">
        <f t="shared" si="16"/>
        <v/>
      </c>
    </row>
    <row r="1087" spans="1:4" ht="13.5">
      <c r="A1087" s="129" t="s">
        <v>1638</v>
      </c>
      <c r="B1087" s="117"/>
      <c r="C1087" s="117"/>
      <c r="D1087" s="95" t="str">
        <f t="shared" si="16"/>
        <v/>
      </c>
    </row>
    <row r="1088" spans="1:4" ht="13.5">
      <c r="A1088" s="129" t="s">
        <v>1639</v>
      </c>
      <c r="B1088" s="117"/>
      <c r="C1088" s="117"/>
      <c r="D1088" s="95" t="str">
        <f t="shared" si="16"/>
        <v/>
      </c>
    </row>
    <row r="1089" spans="1:4" ht="13.5">
      <c r="A1089" s="129" t="s">
        <v>1049</v>
      </c>
      <c r="B1089" s="117">
        <v>81</v>
      </c>
      <c r="C1089" s="117">
        <v>88</v>
      </c>
      <c r="D1089" s="95">
        <f t="shared" si="16"/>
        <v>108.6</v>
      </c>
    </row>
    <row r="1090" spans="1:4" ht="13.5">
      <c r="A1090" s="129" t="s">
        <v>1640</v>
      </c>
      <c r="B1090" s="127">
        <f>SUM(B1091,B1118,B1133)</f>
        <v>1295</v>
      </c>
      <c r="C1090" s="127">
        <f>SUM(C1091,C1118,C1133)</f>
        <v>1572</v>
      </c>
      <c r="D1090" s="95">
        <f t="shared" si="16"/>
        <v>121.4</v>
      </c>
    </row>
    <row r="1091" spans="1:4" ht="13.5">
      <c r="A1091" s="129" t="s">
        <v>1641</v>
      </c>
      <c r="B1091" s="95">
        <f>SUM(B1092:B1117)</f>
        <v>1213</v>
      </c>
      <c r="C1091" s="95">
        <f>SUM(C1092:C1117)</f>
        <v>1503</v>
      </c>
      <c r="D1091" s="95">
        <f t="shared" si="16"/>
        <v>123.9</v>
      </c>
    </row>
    <row r="1092" spans="1:4" ht="13.5">
      <c r="A1092" s="129" t="s">
        <v>75</v>
      </c>
      <c r="B1092" s="117">
        <v>165</v>
      </c>
      <c r="C1092" s="117">
        <v>337</v>
      </c>
      <c r="D1092" s="95">
        <f t="shared" si="16"/>
        <v>204.2</v>
      </c>
    </row>
    <row r="1093" spans="1:4" ht="13.5">
      <c r="A1093" s="129" t="s">
        <v>76</v>
      </c>
      <c r="B1093" s="117"/>
      <c r="C1093" s="117"/>
      <c r="D1093" s="95" t="str">
        <f t="shared" ref="D1093:D1156" si="17">IF(B1093=0,"",ROUND(C1093/B1093*100,1))</f>
        <v/>
      </c>
    </row>
    <row r="1094" spans="1:4" ht="13.5">
      <c r="A1094" s="129" t="s">
        <v>77</v>
      </c>
      <c r="B1094" s="117"/>
      <c r="C1094" s="117"/>
      <c r="D1094" s="95" t="str">
        <f t="shared" si="17"/>
        <v/>
      </c>
    </row>
    <row r="1095" spans="1:4" ht="13.5">
      <c r="A1095" s="129" t="s">
        <v>1642</v>
      </c>
      <c r="B1095" s="117"/>
      <c r="C1095" s="117"/>
      <c r="D1095" s="95" t="str">
        <f t="shared" si="17"/>
        <v/>
      </c>
    </row>
    <row r="1096" spans="1:4" ht="13.5">
      <c r="A1096" s="129" t="s">
        <v>1643</v>
      </c>
      <c r="B1096" s="117"/>
      <c r="C1096" s="117"/>
      <c r="D1096" s="95" t="str">
        <f t="shared" si="17"/>
        <v/>
      </c>
    </row>
    <row r="1097" spans="1:4" ht="13.5">
      <c r="A1097" s="129" t="s">
        <v>1644</v>
      </c>
      <c r="B1097" s="117"/>
      <c r="C1097" s="117"/>
      <c r="D1097" s="95" t="str">
        <f t="shared" si="17"/>
        <v/>
      </c>
    </row>
    <row r="1098" spans="1:4" ht="13.5">
      <c r="A1098" s="129" t="s">
        <v>1645</v>
      </c>
      <c r="B1098" s="117"/>
      <c r="C1098" s="117"/>
      <c r="D1098" s="95" t="str">
        <f t="shared" si="17"/>
        <v/>
      </c>
    </row>
    <row r="1099" spans="1:4" ht="13.5">
      <c r="A1099" s="129" t="s">
        <v>1646</v>
      </c>
      <c r="B1099" s="117"/>
      <c r="C1099" s="117"/>
      <c r="D1099" s="95" t="str">
        <f t="shared" si="17"/>
        <v/>
      </c>
    </row>
    <row r="1100" spans="1:4" ht="13.5">
      <c r="A1100" s="129" t="s">
        <v>1647</v>
      </c>
      <c r="B1100" s="117"/>
      <c r="C1100" s="117"/>
      <c r="D1100" s="95" t="str">
        <f t="shared" si="17"/>
        <v/>
      </c>
    </row>
    <row r="1101" spans="1:4" ht="13.5">
      <c r="A1101" s="129" t="s">
        <v>1648</v>
      </c>
      <c r="B1101" s="117"/>
      <c r="C1101" s="117"/>
      <c r="D1101" s="95" t="str">
        <f t="shared" si="17"/>
        <v/>
      </c>
    </row>
    <row r="1102" spans="1:4" ht="13.5">
      <c r="A1102" s="129" t="s">
        <v>1649</v>
      </c>
      <c r="B1102" s="117"/>
      <c r="C1102" s="117"/>
      <c r="D1102" s="95" t="str">
        <f t="shared" si="17"/>
        <v/>
      </c>
    </row>
    <row r="1103" spans="1:4" ht="13.5">
      <c r="A1103" s="129" t="s">
        <v>1650</v>
      </c>
      <c r="B1103" s="117"/>
      <c r="C1103" s="117"/>
      <c r="D1103" s="95" t="str">
        <f t="shared" si="17"/>
        <v/>
      </c>
    </row>
    <row r="1104" spans="1:4" ht="13.5">
      <c r="A1104" s="129" t="s">
        <v>1651</v>
      </c>
      <c r="B1104" s="117"/>
      <c r="C1104" s="117"/>
      <c r="D1104" s="95" t="str">
        <f t="shared" si="17"/>
        <v/>
      </c>
    </row>
    <row r="1105" spans="1:4" ht="13.5">
      <c r="A1105" s="129" t="s">
        <v>1652</v>
      </c>
      <c r="B1105" s="117"/>
      <c r="C1105" s="117"/>
      <c r="D1105" s="95" t="str">
        <f t="shared" si="17"/>
        <v/>
      </c>
    </row>
    <row r="1106" spans="1:4" ht="13.5">
      <c r="A1106" s="129" t="s">
        <v>1653</v>
      </c>
      <c r="B1106" s="117"/>
      <c r="C1106" s="117"/>
      <c r="D1106" s="95" t="str">
        <f t="shared" si="17"/>
        <v/>
      </c>
    </row>
    <row r="1107" spans="1:4" ht="13.5">
      <c r="A1107" s="129" t="s">
        <v>1654</v>
      </c>
      <c r="B1107" s="117"/>
      <c r="C1107" s="117"/>
      <c r="D1107" s="95" t="str">
        <f t="shared" si="17"/>
        <v/>
      </c>
    </row>
    <row r="1108" spans="1:4" ht="13.5">
      <c r="A1108" s="129" t="s">
        <v>1655</v>
      </c>
      <c r="B1108" s="117"/>
      <c r="C1108" s="117"/>
      <c r="D1108" s="95" t="str">
        <f t="shared" si="17"/>
        <v/>
      </c>
    </row>
    <row r="1109" spans="1:4" ht="13.5">
      <c r="A1109" s="129" t="s">
        <v>1656</v>
      </c>
      <c r="B1109" s="117"/>
      <c r="C1109" s="117"/>
      <c r="D1109" s="95" t="str">
        <f t="shared" si="17"/>
        <v/>
      </c>
    </row>
    <row r="1110" spans="1:4" ht="13.5">
      <c r="A1110" s="129" t="s">
        <v>1657</v>
      </c>
      <c r="B1110" s="117"/>
      <c r="C1110" s="117"/>
      <c r="D1110" s="95" t="str">
        <f t="shared" si="17"/>
        <v/>
      </c>
    </row>
    <row r="1111" spans="1:4" ht="13.5">
      <c r="A1111" s="129" t="s">
        <v>1658</v>
      </c>
      <c r="B1111" s="117"/>
      <c r="C1111" s="117"/>
      <c r="D1111" s="95" t="str">
        <f t="shared" si="17"/>
        <v/>
      </c>
    </row>
    <row r="1112" spans="1:4" ht="13.5">
      <c r="A1112" s="129" t="s">
        <v>1659</v>
      </c>
      <c r="B1112" s="117"/>
      <c r="C1112" s="117"/>
      <c r="D1112" s="95" t="str">
        <f t="shared" si="17"/>
        <v/>
      </c>
    </row>
    <row r="1113" spans="1:4" ht="13.5">
      <c r="A1113" s="129" t="s">
        <v>1660</v>
      </c>
      <c r="B1113" s="117"/>
      <c r="C1113" s="117"/>
      <c r="D1113" s="95" t="str">
        <f t="shared" si="17"/>
        <v/>
      </c>
    </row>
    <row r="1114" spans="1:4" ht="13.5">
      <c r="A1114" s="129" t="s">
        <v>1661</v>
      </c>
      <c r="B1114" s="117"/>
      <c r="C1114" s="117"/>
      <c r="D1114" s="95" t="str">
        <f t="shared" si="17"/>
        <v/>
      </c>
    </row>
    <row r="1115" spans="1:4" ht="13.5">
      <c r="A1115" s="129" t="s">
        <v>1662</v>
      </c>
      <c r="B1115" s="117"/>
      <c r="C1115" s="117"/>
      <c r="D1115" s="95" t="str">
        <f t="shared" si="17"/>
        <v/>
      </c>
    </row>
    <row r="1116" spans="1:4" ht="13.5">
      <c r="A1116" s="129" t="s">
        <v>84</v>
      </c>
      <c r="B1116" s="117">
        <v>1048</v>
      </c>
      <c r="C1116" s="117">
        <v>1166</v>
      </c>
      <c r="D1116" s="95">
        <f t="shared" si="17"/>
        <v>111.3</v>
      </c>
    </row>
    <row r="1117" spans="1:4" ht="13.5">
      <c r="A1117" s="129" t="s">
        <v>1663</v>
      </c>
      <c r="B1117" s="117"/>
      <c r="C1117" s="117"/>
      <c r="D1117" s="95" t="str">
        <f t="shared" si="17"/>
        <v/>
      </c>
    </row>
    <row r="1118" spans="1:4" ht="13.5">
      <c r="A1118" s="129" t="s">
        <v>1664</v>
      </c>
      <c r="B1118" s="95">
        <f>SUM(B1119:B1132)</f>
        <v>82</v>
      </c>
      <c r="C1118" s="95">
        <f>SUM(C1119:C1132)</f>
        <v>69</v>
      </c>
      <c r="D1118" s="95">
        <f t="shared" si="17"/>
        <v>84.1</v>
      </c>
    </row>
    <row r="1119" spans="1:4" ht="13.5">
      <c r="A1119" s="129" t="s">
        <v>75</v>
      </c>
      <c r="B1119" s="117">
        <v>2</v>
      </c>
      <c r="C1119" s="117"/>
      <c r="D1119" s="95">
        <f t="shared" si="17"/>
        <v>0</v>
      </c>
    </row>
    <row r="1120" spans="1:4" ht="13.5">
      <c r="A1120" s="129" t="s">
        <v>76</v>
      </c>
      <c r="B1120" s="117">
        <v>3</v>
      </c>
      <c r="C1120" s="117"/>
      <c r="D1120" s="95">
        <f t="shared" si="17"/>
        <v>0</v>
      </c>
    </row>
    <row r="1121" spans="1:4" ht="13.5">
      <c r="A1121" s="129" t="s">
        <v>77</v>
      </c>
      <c r="B1121" s="117"/>
      <c r="C1121" s="117"/>
      <c r="D1121" s="95" t="str">
        <f t="shared" si="17"/>
        <v/>
      </c>
    </row>
    <row r="1122" spans="1:4" ht="13.5">
      <c r="A1122" s="129" t="s">
        <v>1665</v>
      </c>
      <c r="B1122" s="117">
        <v>22</v>
      </c>
      <c r="C1122" s="117">
        <v>21</v>
      </c>
      <c r="D1122" s="95">
        <f t="shared" si="17"/>
        <v>95.5</v>
      </c>
    </row>
    <row r="1123" spans="1:4" ht="13.5">
      <c r="A1123" s="129" t="s">
        <v>1666</v>
      </c>
      <c r="B1123" s="117"/>
      <c r="C1123" s="117"/>
      <c r="D1123" s="95" t="str">
        <f t="shared" si="17"/>
        <v/>
      </c>
    </row>
    <row r="1124" spans="1:4" ht="13.5">
      <c r="A1124" s="129" t="s">
        <v>1667</v>
      </c>
      <c r="B1124" s="117"/>
      <c r="C1124" s="117"/>
      <c r="D1124" s="95" t="str">
        <f t="shared" si="17"/>
        <v/>
      </c>
    </row>
    <row r="1125" spans="1:4" ht="13.5">
      <c r="A1125" s="129" t="s">
        <v>1668</v>
      </c>
      <c r="B1125" s="117"/>
      <c r="C1125" s="117"/>
      <c r="D1125" s="95" t="str">
        <f t="shared" si="17"/>
        <v/>
      </c>
    </row>
    <row r="1126" spans="1:4" ht="13.5">
      <c r="A1126" s="129" t="s">
        <v>1669</v>
      </c>
      <c r="B1126" s="117">
        <v>55</v>
      </c>
      <c r="C1126" s="117">
        <v>48</v>
      </c>
      <c r="D1126" s="95">
        <f t="shared" si="17"/>
        <v>87.3</v>
      </c>
    </row>
    <row r="1127" spans="1:4" ht="13.5">
      <c r="A1127" s="129" t="s">
        <v>1670</v>
      </c>
      <c r="B1127" s="117"/>
      <c r="C1127" s="117"/>
      <c r="D1127" s="95" t="str">
        <f t="shared" si="17"/>
        <v/>
      </c>
    </row>
    <row r="1128" spans="1:4" ht="13.5">
      <c r="A1128" s="129" t="s">
        <v>1671</v>
      </c>
      <c r="B1128" s="117"/>
      <c r="C1128" s="117"/>
      <c r="D1128" s="95" t="str">
        <f t="shared" si="17"/>
        <v/>
      </c>
    </row>
    <row r="1129" spans="1:4" ht="13.5">
      <c r="A1129" s="129" t="s">
        <v>1672</v>
      </c>
      <c r="B1129" s="117"/>
      <c r="C1129" s="117"/>
      <c r="D1129" s="95" t="str">
        <f t="shared" si="17"/>
        <v/>
      </c>
    </row>
    <row r="1130" spans="1:4" ht="13.5">
      <c r="A1130" s="129" t="s">
        <v>1673</v>
      </c>
      <c r="B1130" s="117"/>
      <c r="C1130" s="117"/>
      <c r="D1130" s="95" t="str">
        <f t="shared" si="17"/>
        <v/>
      </c>
    </row>
    <row r="1131" spans="1:4" ht="13.5">
      <c r="A1131" s="129" t="s">
        <v>1674</v>
      </c>
      <c r="B1131" s="117"/>
      <c r="C1131" s="117"/>
      <c r="D1131" s="95" t="str">
        <f t="shared" si="17"/>
        <v/>
      </c>
    </row>
    <row r="1132" spans="1:4" ht="13.5">
      <c r="A1132" s="129" t="s">
        <v>1675</v>
      </c>
      <c r="B1132" s="117"/>
      <c r="C1132" s="117"/>
      <c r="D1132" s="95" t="str">
        <f t="shared" si="17"/>
        <v/>
      </c>
    </row>
    <row r="1133" spans="1:4" ht="13.5">
      <c r="A1133" s="129" t="s">
        <v>1676</v>
      </c>
      <c r="B1133" s="117"/>
      <c r="C1133" s="117"/>
      <c r="D1133" s="95" t="str">
        <f t="shared" si="17"/>
        <v/>
      </c>
    </row>
    <row r="1134" spans="1:4" ht="13.5">
      <c r="A1134" s="129" t="s">
        <v>546</v>
      </c>
      <c r="B1134" s="127">
        <f>SUM(B1135,B1146,B1150)</f>
        <v>4514</v>
      </c>
      <c r="C1134" s="127">
        <f>SUM(C1135,C1146,C1150)</f>
        <v>586</v>
      </c>
      <c r="D1134" s="95">
        <f t="shared" si="17"/>
        <v>13</v>
      </c>
    </row>
    <row r="1135" spans="1:4" ht="13.5">
      <c r="A1135" s="129" t="s">
        <v>1677</v>
      </c>
      <c r="B1135" s="95">
        <f>SUM(B1136:B1145)</f>
        <v>4514</v>
      </c>
      <c r="C1135" s="95">
        <f>SUM(C1136:C1145)</f>
        <v>494</v>
      </c>
      <c r="D1135" s="95">
        <f t="shared" si="17"/>
        <v>10.9</v>
      </c>
    </row>
    <row r="1136" spans="1:4" ht="13.5">
      <c r="A1136" s="129" t="s">
        <v>1678</v>
      </c>
      <c r="B1136" s="117">
        <v>25</v>
      </c>
      <c r="C1136" s="117"/>
      <c r="D1136" s="95">
        <f t="shared" si="17"/>
        <v>0</v>
      </c>
    </row>
    <row r="1137" spans="1:4" ht="13.5">
      <c r="A1137" s="129" t="s">
        <v>1679</v>
      </c>
      <c r="B1137" s="117"/>
      <c r="C1137" s="117"/>
      <c r="D1137" s="95" t="str">
        <f t="shared" si="17"/>
        <v/>
      </c>
    </row>
    <row r="1138" spans="1:4" ht="13.5">
      <c r="A1138" s="129" t="s">
        <v>1680</v>
      </c>
      <c r="B1138" s="117">
        <v>2619</v>
      </c>
      <c r="C1138" s="117"/>
      <c r="D1138" s="95">
        <f t="shared" si="17"/>
        <v>0</v>
      </c>
    </row>
    <row r="1139" spans="1:4" ht="13.5">
      <c r="A1139" s="129" t="s">
        <v>1681</v>
      </c>
      <c r="B1139" s="117"/>
      <c r="C1139" s="117"/>
      <c r="D1139" s="95" t="str">
        <f t="shared" si="17"/>
        <v/>
      </c>
    </row>
    <row r="1140" spans="1:4" ht="13.5">
      <c r="A1140" s="129" t="s">
        <v>1682</v>
      </c>
      <c r="B1140" s="117">
        <v>1773</v>
      </c>
      <c r="C1140" s="117">
        <v>319</v>
      </c>
      <c r="D1140" s="95">
        <f t="shared" si="17"/>
        <v>18</v>
      </c>
    </row>
    <row r="1141" spans="1:4" ht="13.5">
      <c r="A1141" s="129" t="s">
        <v>1683</v>
      </c>
      <c r="B1141" s="117">
        <v>97</v>
      </c>
      <c r="C1141" s="117">
        <v>175</v>
      </c>
      <c r="D1141" s="95">
        <f t="shared" si="17"/>
        <v>180.4</v>
      </c>
    </row>
    <row r="1142" spans="1:4" ht="13.5">
      <c r="A1142" s="129" t="s">
        <v>1684</v>
      </c>
      <c r="B1142" s="117"/>
      <c r="C1142" s="117"/>
      <c r="D1142" s="95" t="str">
        <f t="shared" si="17"/>
        <v/>
      </c>
    </row>
    <row r="1143" spans="1:4" ht="13.5">
      <c r="A1143" s="129" t="s">
        <v>1685</v>
      </c>
      <c r="B1143" s="117"/>
      <c r="C1143" s="117"/>
      <c r="D1143" s="95" t="str">
        <f t="shared" si="17"/>
        <v/>
      </c>
    </row>
    <row r="1144" spans="1:4" ht="13.5">
      <c r="A1144" s="129" t="s">
        <v>1686</v>
      </c>
      <c r="B1144" s="117"/>
      <c r="C1144" s="117"/>
      <c r="D1144" s="95" t="str">
        <f t="shared" si="17"/>
        <v/>
      </c>
    </row>
    <row r="1145" spans="1:4" ht="13.5">
      <c r="A1145" s="129" t="s">
        <v>1687</v>
      </c>
      <c r="B1145" s="117"/>
      <c r="C1145" s="117"/>
      <c r="D1145" s="95" t="str">
        <f t="shared" si="17"/>
        <v/>
      </c>
    </row>
    <row r="1146" spans="1:4" ht="13.5">
      <c r="A1146" s="129" t="s">
        <v>1688</v>
      </c>
      <c r="B1146" s="95">
        <f>SUM(B1147:B1149)</f>
        <v>0</v>
      </c>
      <c r="C1146" s="95">
        <f>SUM(C1147:C1149)</f>
        <v>92</v>
      </c>
      <c r="D1146" s="95" t="str">
        <f t="shared" si="17"/>
        <v/>
      </c>
    </row>
    <row r="1147" spans="1:4" ht="13.5">
      <c r="A1147" s="129" t="s">
        <v>1689</v>
      </c>
      <c r="B1147" s="117"/>
      <c r="C1147" s="117">
        <v>92</v>
      </c>
      <c r="D1147" s="95" t="str">
        <f t="shared" si="17"/>
        <v/>
      </c>
    </row>
    <row r="1148" spans="1:4" ht="13.5">
      <c r="A1148" s="129" t="s">
        <v>1690</v>
      </c>
      <c r="B1148" s="117"/>
      <c r="C1148" s="117"/>
      <c r="D1148" s="95" t="str">
        <f t="shared" si="17"/>
        <v/>
      </c>
    </row>
    <row r="1149" spans="1:4" ht="13.5">
      <c r="A1149" s="129" t="s">
        <v>1691</v>
      </c>
      <c r="B1149" s="117"/>
      <c r="C1149" s="117"/>
      <c r="D1149" s="95" t="str">
        <f t="shared" si="17"/>
        <v/>
      </c>
    </row>
    <row r="1150" spans="1:4" ht="13.5">
      <c r="A1150" s="129" t="s">
        <v>1692</v>
      </c>
      <c r="B1150" s="95">
        <f>SUM(B1151:B1153)</f>
        <v>0</v>
      </c>
      <c r="C1150" s="95">
        <f>SUM(C1151:C1153)</f>
        <v>0</v>
      </c>
      <c r="D1150" s="95" t="str">
        <f t="shared" si="17"/>
        <v/>
      </c>
    </row>
    <row r="1151" spans="1:4" ht="13.5">
      <c r="A1151" s="129" t="s">
        <v>1693</v>
      </c>
      <c r="B1151" s="117"/>
      <c r="C1151" s="117"/>
      <c r="D1151" s="95" t="str">
        <f t="shared" si="17"/>
        <v/>
      </c>
    </row>
    <row r="1152" spans="1:4" ht="13.5">
      <c r="A1152" s="129" t="s">
        <v>1694</v>
      </c>
      <c r="B1152" s="117"/>
      <c r="C1152" s="117"/>
      <c r="D1152" s="95" t="str">
        <f t="shared" si="17"/>
        <v/>
      </c>
    </row>
    <row r="1153" spans="1:4" ht="13.5">
      <c r="A1153" s="129" t="s">
        <v>1695</v>
      </c>
      <c r="B1153" s="117"/>
      <c r="C1153" s="117"/>
      <c r="D1153" s="95" t="str">
        <f t="shared" si="17"/>
        <v/>
      </c>
    </row>
    <row r="1154" spans="1:4" ht="13.5">
      <c r="A1154" s="129" t="s">
        <v>547</v>
      </c>
      <c r="B1154" s="127">
        <f>SUM(B1155,B1170,B1184,B1189,B1195)</f>
        <v>2026</v>
      </c>
      <c r="C1154" s="127">
        <f>SUM(C1155,C1170,C1184,C1189,C1195)</f>
        <v>3080</v>
      </c>
      <c r="D1154" s="95">
        <f t="shared" si="17"/>
        <v>152</v>
      </c>
    </row>
    <row r="1155" spans="1:4" ht="13.5">
      <c r="A1155" s="129" t="s">
        <v>1696</v>
      </c>
      <c r="B1155" s="95">
        <f>SUM(B1156:B1169)</f>
        <v>1910</v>
      </c>
      <c r="C1155" s="95">
        <f>SUM(C1156:C1169)</f>
        <v>2948</v>
      </c>
      <c r="D1155" s="95">
        <f t="shared" si="17"/>
        <v>154.30000000000001</v>
      </c>
    </row>
    <row r="1156" spans="1:4" ht="13.5">
      <c r="A1156" s="129" t="s">
        <v>75</v>
      </c>
      <c r="B1156" s="117">
        <v>13</v>
      </c>
      <c r="C1156" s="117"/>
      <c r="D1156" s="95">
        <f t="shared" si="17"/>
        <v>0</v>
      </c>
    </row>
    <row r="1157" spans="1:4" ht="13.5">
      <c r="A1157" s="129" t="s">
        <v>76</v>
      </c>
      <c r="B1157" s="117"/>
      <c r="C1157" s="117"/>
      <c r="D1157" s="95" t="str">
        <f t="shared" ref="D1157:D1220" si="18">IF(B1157=0,"",ROUND(C1157/B1157*100,1))</f>
        <v/>
      </c>
    </row>
    <row r="1158" spans="1:4" ht="13.5">
      <c r="A1158" s="129" t="s">
        <v>77</v>
      </c>
      <c r="B1158" s="117"/>
      <c r="C1158" s="117"/>
      <c r="D1158" s="95" t="str">
        <f t="shared" si="18"/>
        <v/>
      </c>
    </row>
    <row r="1159" spans="1:4" ht="13.5">
      <c r="A1159" s="129" t="s">
        <v>1697</v>
      </c>
      <c r="B1159" s="117"/>
      <c r="C1159" s="117"/>
      <c r="D1159" s="95" t="str">
        <f t="shared" si="18"/>
        <v/>
      </c>
    </row>
    <row r="1160" spans="1:4" ht="13.5">
      <c r="A1160" s="129" t="s">
        <v>1698</v>
      </c>
      <c r="B1160" s="117"/>
      <c r="C1160" s="117"/>
      <c r="D1160" s="95" t="str">
        <f t="shared" si="18"/>
        <v/>
      </c>
    </row>
    <row r="1161" spans="1:4" ht="13.5">
      <c r="A1161" s="129" t="s">
        <v>1699</v>
      </c>
      <c r="B1161" s="117"/>
      <c r="C1161" s="117"/>
      <c r="D1161" s="95" t="str">
        <f t="shared" si="18"/>
        <v/>
      </c>
    </row>
    <row r="1162" spans="1:4" ht="13.5">
      <c r="A1162" s="129" t="s">
        <v>1700</v>
      </c>
      <c r="B1162" s="117"/>
      <c r="C1162" s="117"/>
      <c r="D1162" s="95" t="str">
        <f t="shared" si="18"/>
        <v/>
      </c>
    </row>
    <row r="1163" spans="1:4" ht="13.5">
      <c r="A1163" s="129" t="s">
        <v>1701</v>
      </c>
      <c r="B1163" s="117">
        <v>25</v>
      </c>
      <c r="C1163" s="117">
        <v>25</v>
      </c>
      <c r="D1163" s="95">
        <f t="shared" si="18"/>
        <v>100</v>
      </c>
    </row>
    <row r="1164" spans="1:4" ht="13.5">
      <c r="A1164" s="129" t="s">
        <v>1702</v>
      </c>
      <c r="B1164" s="117"/>
      <c r="C1164" s="117"/>
      <c r="D1164" s="95" t="str">
        <f t="shared" si="18"/>
        <v/>
      </c>
    </row>
    <row r="1165" spans="1:4" ht="13.5">
      <c r="A1165" s="129" t="s">
        <v>1703</v>
      </c>
      <c r="B1165" s="117"/>
      <c r="C1165" s="117"/>
      <c r="D1165" s="95" t="str">
        <f t="shared" si="18"/>
        <v/>
      </c>
    </row>
    <row r="1166" spans="1:4" ht="13.5">
      <c r="A1166" s="129" t="s">
        <v>1704</v>
      </c>
      <c r="B1166" s="117"/>
      <c r="C1166" s="117"/>
      <c r="D1166" s="95" t="str">
        <f t="shared" si="18"/>
        <v/>
      </c>
    </row>
    <row r="1167" spans="1:4" ht="13.5">
      <c r="A1167" s="129" t="s">
        <v>1705</v>
      </c>
      <c r="B1167" s="117"/>
      <c r="C1167" s="117"/>
      <c r="D1167" s="95" t="str">
        <f t="shared" si="18"/>
        <v/>
      </c>
    </row>
    <row r="1168" spans="1:4" ht="13.5">
      <c r="A1168" s="129" t="s">
        <v>84</v>
      </c>
      <c r="B1168" s="117">
        <v>19</v>
      </c>
      <c r="C1168" s="117">
        <v>3</v>
      </c>
      <c r="D1168" s="95">
        <f t="shared" si="18"/>
        <v>15.8</v>
      </c>
    </row>
    <row r="1169" spans="1:4" ht="13.5">
      <c r="A1169" s="129" t="s">
        <v>1706</v>
      </c>
      <c r="B1169" s="117">
        <v>1853</v>
      </c>
      <c r="C1169" s="117">
        <v>2920</v>
      </c>
      <c r="D1169" s="95">
        <f t="shared" si="18"/>
        <v>157.6</v>
      </c>
    </row>
    <row r="1170" spans="1:4" ht="13.5">
      <c r="A1170" s="129" t="s">
        <v>1707</v>
      </c>
      <c r="B1170" s="95">
        <f>SUM(B1171:B1183)</f>
        <v>0</v>
      </c>
      <c r="C1170" s="95">
        <f>SUM(C1171:C1183)</f>
        <v>0</v>
      </c>
      <c r="D1170" s="95" t="str">
        <f t="shared" si="18"/>
        <v/>
      </c>
    </row>
    <row r="1171" spans="1:4" ht="13.5">
      <c r="A1171" s="129" t="s">
        <v>75</v>
      </c>
      <c r="B1171" s="117"/>
      <c r="C1171" s="117"/>
      <c r="D1171" s="95" t="str">
        <f t="shared" si="18"/>
        <v/>
      </c>
    </row>
    <row r="1172" spans="1:4" ht="13.5">
      <c r="A1172" s="129" t="s">
        <v>76</v>
      </c>
      <c r="B1172" s="117"/>
      <c r="C1172" s="117"/>
      <c r="D1172" s="95" t="str">
        <f t="shared" si="18"/>
        <v/>
      </c>
    </row>
    <row r="1173" spans="1:4" ht="13.5">
      <c r="A1173" s="129" t="s">
        <v>77</v>
      </c>
      <c r="B1173" s="117"/>
      <c r="C1173" s="117"/>
      <c r="D1173" s="95" t="str">
        <f t="shared" si="18"/>
        <v/>
      </c>
    </row>
    <row r="1174" spans="1:4" ht="13.5">
      <c r="A1174" s="129" t="s">
        <v>1708</v>
      </c>
      <c r="B1174" s="117"/>
      <c r="C1174" s="117"/>
      <c r="D1174" s="95" t="str">
        <f t="shared" si="18"/>
        <v/>
      </c>
    </row>
    <row r="1175" spans="1:4" ht="13.5">
      <c r="A1175" s="129" t="s">
        <v>1709</v>
      </c>
      <c r="B1175" s="117"/>
      <c r="C1175" s="117"/>
      <c r="D1175" s="95" t="str">
        <f t="shared" si="18"/>
        <v/>
      </c>
    </row>
    <row r="1176" spans="1:4" ht="13.5">
      <c r="A1176" s="129" t="s">
        <v>1710</v>
      </c>
      <c r="B1176" s="117"/>
      <c r="C1176" s="117"/>
      <c r="D1176" s="95" t="str">
        <f t="shared" si="18"/>
        <v/>
      </c>
    </row>
    <row r="1177" spans="1:4" ht="13.5">
      <c r="A1177" s="129" t="s">
        <v>1711</v>
      </c>
      <c r="B1177" s="117"/>
      <c r="C1177" s="117"/>
      <c r="D1177" s="95" t="str">
        <f t="shared" si="18"/>
        <v/>
      </c>
    </row>
    <row r="1178" spans="1:4" ht="13.5">
      <c r="A1178" s="129" t="s">
        <v>1712</v>
      </c>
      <c r="B1178" s="117"/>
      <c r="C1178" s="117"/>
      <c r="D1178" s="95" t="str">
        <f t="shared" si="18"/>
        <v/>
      </c>
    </row>
    <row r="1179" spans="1:4" ht="13.5">
      <c r="A1179" s="129" t="s">
        <v>1713</v>
      </c>
      <c r="B1179" s="117"/>
      <c r="C1179" s="117"/>
      <c r="D1179" s="95" t="str">
        <f t="shared" si="18"/>
        <v/>
      </c>
    </row>
    <row r="1180" spans="1:4" ht="13.5">
      <c r="A1180" s="129" t="s">
        <v>1714</v>
      </c>
      <c r="B1180" s="117"/>
      <c r="C1180" s="117"/>
      <c r="D1180" s="95" t="str">
        <f t="shared" si="18"/>
        <v/>
      </c>
    </row>
    <row r="1181" spans="1:4" ht="13.5">
      <c r="A1181" s="129" t="s">
        <v>1715</v>
      </c>
      <c r="B1181" s="117"/>
      <c r="C1181" s="117"/>
      <c r="D1181" s="95" t="str">
        <f t="shared" si="18"/>
        <v/>
      </c>
    </row>
    <row r="1182" spans="1:4" ht="13.5">
      <c r="A1182" s="129" t="s">
        <v>84</v>
      </c>
      <c r="B1182" s="117"/>
      <c r="C1182" s="117"/>
      <c r="D1182" s="95" t="str">
        <f t="shared" si="18"/>
        <v/>
      </c>
    </row>
    <row r="1183" spans="1:4" ht="13.5">
      <c r="A1183" s="129" t="s">
        <v>1716</v>
      </c>
      <c r="B1183" s="117"/>
      <c r="C1183" s="117"/>
      <c r="D1183" s="95" t="str">
        <f t="shared" si="18"/>
        <v/>
      </c>
    </row>
    <row r="1184" spans="1:4" ht="13.5">
      <c r="A1184" s="129" t="s">
        <v>1717</v>
      </c>
      <c r="B1184" s="95">
        <f>SUM(B1185:B1188)</f>
        <v>0</v>
      </c>
      <c r="C1184" s="95">
        <f>SUM(C1185:C1188)</f>
        <v>0</v>
      </c>
      <c r="D1184" s="95" t="str">
        <f t="shared" si="18"/>
        <v/>
      </c>
    </row>
    <row r="1185" spans="1:4" ht="13.5">
      <c r="A1185" s="129" t="s">
        <v>1718</v>
      </c>
      <c r="B1185" s="117"/>
      <c r="C1185" s="117"/>
      <c r="D1185" s="95" t="str">
        <f t="shared" si="18"/>
        <v/>
      </c>
    </row>
    <row r="1186" spans="1:4" ht="13.5">
      <c r="A1186" s="129" t="s">
        <v>1719</v>
      </c>
      <c r="B1186" s="117"/>
      <c r="C1186" s="117"/>
      <c r="D1186" s="95" t="str">
        <f t="shared" si="18"/>
        <v/>
      </c>
    </row>
    <row r="1187" spans="1:4" ht="13.5">
      <c r="A1187" s="129" t="s">
        <v>1720</v>
      </c>
      <c r="B1187" s="117"/>
      <c r="C1187" s="117"/>
      <c r="D1187" s="95" t="str">
        <f t="shared" si="18"/>
        <v/>
      </c>
    </row>
    <row r="1188" spans="1:4" ht="13.5">
      <c r="A1188" s="129" t="s">
        <v>1721</v>
      </c>
      <c r="B1188" s="117"/>
      <c r="C1188" s="117"/>
      <c r="D1188" s="95" t="str">
        <f t="shared" si="18"/>
        <v/>
      </c>
    </row>
    <row r="1189" spans="1:4" ht="13.5">
      <c r="A1189" s="129" t="s">
        <v>1722</v>
      </c>
      <c r="B1189" s="95">
        <f>SUM(B1190:B1194)</f>
        <v>116</v>
      </c>
      <c r="C1189" s="95">
        <f>SUM(C1190:C1194)</f>
        <v>132</v>
      </c>
      <c r="D1189" s="95">
        <f t="shared" si="18"/>
        <v>113.8</v>
      </c>
    </row>
    <row r="1190" spans="1:4" ht="13.5">
      <c r="A1190" s="129" t="s">
        <v>1723</v>
      </c>
      <c r="B1190" s="117">
        <v>116</v>
      </c>
      <c r="C1190" s="117">
        <v>132</v>
      </c>
      <c r="D1190" s="95">
        <f t="shared" si="18"/>
        <v>113.8</v>
      </c>
    </row>
    <row r="1191" spans="1:4" ht="13.5">
      <c r="A1191" s="129" t="s">
        <v>1724</v>
      </c>
      <c r="B1191" s="117"/>
      <c r="C1191" s="117"/>
      <c r="D1191" s="95" t="str">
        <f t="shared" si="18"/>
        <v/>
      </c>
    </row>
    <row r="1192" spans="1:4" ht="13.5">
      <c r="A1192" s="129" t="s">
        <v>1725</v>
      </c>
      <c r="B1192" s="117"/>
      <c r="C1192" s="117"/>
      <c r="D1192" s="95" t="str">
        <f t="shared" si="18"/>
        <v/>
      </c>
    </row>
    <row r="1193" spans="1:4" ht="13.5">
      <c r="A1193" s="129" t="s">
        <v>1726</v>
      </c>
      <c r="B1193" s="117"/>
      <c r="C1193" s="117"/>
      <c r="D1193" s="95" t="str">
        <f t="shared" si="18"/>
        <v/>
      </c>
    </row>
    <row r="1194" spans="1:4" ht="13.5">
      <c r="A1194" s="129" t="s">
        <v>1727</v>
      </c>
      <c r="B1194" s="117"/>
      <c r="C1194" s="117"/>
      <c r="D1194" s="95" t="str">
        <f t="shared" si="18"/>
        <v/>
      </c>
    </row>
    <row r="1195" spans="1:4" ht="13.5">
      <c r="A1195" s="129" t="s">
        <v>1728</v>
      </c>
      <c r="B1195" s="95">
        <f>SUM(B1196:B1206)</f>
        <v>0</v>
      </c>
      <c r="C1195" s="95">
        <f>SUM(C1196:C1206)</f>
        <v>0</v>
      </c>
      <c r="D1195" s="95" t="str">
        <f t="shared" si="18"/>
        <v/>
      </c>
    </row>
    <row r="1196" spans="1:4" ht="13.5">
      <c r="A1196" s="129" t="s">
        <v>1729</v>
      </c>
      <c r="B1196" s="117"/>
      <c r="C1196" s="117"/>
      <c r="D1196" s="95" t="str">
        <f t="shared" si="18"/>
        <v/>
      </c>
    </row>
    <row r="1197" spans="1:4" ht="13.5">
      <c r="A1197" s="129" t="s">
        <v>1730</v>
      </c>
      <c r="B1197" s="117"/>
      <c r="C1197" s="117"/>
      <c r="D1197" s="95" t="str">
        <f t="shared" si="18"/>
        <v/>
      </c>
    </row>
    <row r="1198" spans="1:4" ht="13.5">
      <c r="A1198" s="129" t="s">
        <v>1731</v>
      </c>
      <c r="B1198" s="117"/>
      <c r="C1198" s="117"/>
      <c r="D1198" s="95" t="str">
        <f t="shared" si="18"/>
        <v/>
      </c>
    </row>
    <row r="1199" spans="1:4" ht="13.5">
      <c r="A1199" s="129" t="s">
        <v>1732</v>
      </c>
      <c r="B1199" s="117"/>
      <c r="C1199" s="117"/>
      <c r="D1199" s="95" t="str">
        <f t="shared" si="18"/>
        <v/>
      </c>
    </row>
    <row r="1200" spans="1:4" ht="13.5">
      <c r="A1200" s="129" t="s">
        <v>1733</v>
      </c>
      <c r="B1200" s="117"/>
      <c r="C1200" s="117"/>
      <c r="D1200" s="95" t="str">
        <f t="shared" si="18"/>
        <v/>
      </c>
    </row>
    <row r="1201" spans="1:4" ht="13.5">
      <c r="A1201" s="129" t="s">
        <v>1734</v>
      </c>
      <c r="B1201" s="117"/>
      <c r="C1201" s="117"/>
      <c r="D1201" s="95" t="str">
        <f t="shared" si="18"/>
        <v/>
      </c>
    </row>
    <row r="1202" spans="1:4" ht="13.5">
      <c r="A1202" s="129" t="s">
        <v>1735</v>
      </c>
      <c r="B1202" s="117"/>
      <c r="C1202" s="117"/>
      <c r="D1202" s="95" t="str">
        <f t="shared" si="18"/>
        <v/>
      </c>
    </row>
    <row r="1203" spans="1:4" ht="13.5">
      <c r="A1203" s="129" t="s">
        <v>1736</v>
      </c>
      <c r="B1203" s="117"/>
      <c r="C1203" s="117"/>
      <c r="D1203" s="95" t="str">
        <f t="shared" si="18"/>
        <v/>
      </c>
    </row>
    <row r="1204" spans="1:4" ht="13.5">
      <c r="A1204" s="129" t="s">
        <v>1737</v>
      </c>
      <c r="B1204" s="117"/>
      <c r="C1204" s="117"/>
      <c r="D1204" s="95" t="str">
        <f t="shared" si="18"/>
        <v/>
      </c>
    </row>
    <row r="1205" spans="1:4" ht="13.5">
      <c r="A1205" s="129" t="s">
        <v>1738</v>
      </c>
      <c r="B1205" s="117"/>
      <c r="C1205" s="117"/>
      <c r="D1205" s="95" t="str">
        <f t="shared" si="18"/>
        <v/>
      </c>
    </row>
    <row r="1206" spans="1:4" ht="13.5">
      <c r="A1206" s="129" t="s">
        <v>1739</v>
      </c>
      <c r="B1206" s="117"/>
      <c r="C1206" s="117"/>
      <c r="D1206" s="95" t="str">
        <f t="shared" si="18"/>
        <v/>
      </c>
    </row>
    <row r="1207" spans="1:4" ht="13.5">
      <c r="A1207" s="129" t="s">
        <v>1740</v>
      </c>
      <c r="B1207" s="127">
        <f>SUM(B1208,B1220,B1226,B1232,B1240,B1253,B1257,B1263)</f>
        <v>671</v>
      </c>
      <c r="C1207" s="127">
        <f>SUM(C1208,C1220,C1226,C1232,C1240,C1253,C1257,C1263)</f>
        <v>1117</v>
      </c>
      <c r="D1207" s="95">
        <f t="shared" si="18"/>
        <v>166.5</v>
      </c>
    </row>
    <row r="1208" spans="1:4" ht="13.5">
      <c r="A1208" s="129" t="s">
        <v>1741</v>
      </c>
      <c r="B1208" s="95">
        <f>SUM(B1209:B1219)</f>
        <v>342</v>
      </c>
      <c r="C1208" s="95">
        <f>SUM(C1209:C1219)</f>
        <v>329</v>
      </c>
      <c r="D1208" s="95">
        <f t="shared" si="18"/>
        <v>96.2</v>
      </c>
    </row>
    <row r="1209" spans="1:4" ht="13.5">
      <c r="A1209" s="129" t="s">
        <v>75</v>
      </c>
      <c r="B1209" s="117">
        <v>342</v>
      </c>
      <c r="C1209" s="117">
        <v>329</v>
      </c>
      <c r="D1209" s="95">
        <f t="shared" si="18"/>
        <v>96.2</v>
      </c>
    </row>
    <row r="1210" spans="1:4" ht="13.5">
      <c r="A1210" s="129" t="s">
        <v>76</v>
      </c>
      <c r="B1210" s="117"/>
      <c r="C1210" s="117"/>
      <c r="D1210" s="95" t="str">
        <f t="shared" si="18"/>
        <v/>
      </c>
    </row>
    <row r="1211" spans="1:4" ht="13.5">
      <c r="A1211" s="129" t="s">
        <v>77</v>
      </c>
      <c r="B1211" s="117"/>
      <c r="C1211" s="117"/>
      <c r="D1211" s="95" t="str">
        <f t="shared" si="18"/>
        <v/>
      </c>
    </row>
    <row r="1212" spans="1:4" ht="13.5">
      <c r="A1212" s="129" t="s">
        <v>1742</v>
      </c>
      <c r="B1212" s="117"/>
      <c r="C1212" s="117"/>
      <c r="D1212" s="95" t="str">
        <f t="shared" si="18"/>
        <v/>
      </c>
    </row>
    <row r="1213" spans="1:4" ht="13.5">
      <c r="A1213" s="129" t="s">
        <v>1743</v>
      </c>
      <c r="B1213" s="117"/>
      <c r="C1213" s="117"/>
      <c r="D1213" s="95" t="str">
        <f t="shared" si="18"/>
        <v/>
      </c>
    </row>
    <row r="1214" spans="1:4" ht="13.5">
      <c r="A1214" s="129" t="s">
        <v>1744</v>
      </c>
      <c r="B1214" s="117"/>
      <c r="C1214" s="117"/>
      <c r="D1214" s="95" t="str">
        <f t="shared" si="18"/>
        <v/>
      </c>
    </row>
    <row r="1215" spans="1:4" ht="13.5">
      <c r="A1215" s="129" t="s">
        <v>1745</v>
      </c>
      <c r="B1215" s="117"/>
      <c r="C1215" s="117"/>
      <c r="D1215" s="95" t="str">
        <f t="shared" si="18"/>
        <v/>
      </c>
    </row>
    <row r="1216" spans="1:4" ht="13.5">
      <c r="A1216" s="129" t="s">
        <v>1746</v>
      </c>
      <c r="B1216" s="117"/>
      <c r="C1216" s="117"/>
      <c r="D1216" s="95" t="str">
        <f t="shared" si="18"/>
        <v/>
      </c>
    </row>
    <row r="1217" spans="1:4" ht="13.5">
      <c r="A1217" s="129" t="s">
        <v>1747</v>
      </c>
      <c r="B1217" s="117"/>
      <c r="C1217" s="117"/>
      <c r="D1217" s="95" t="str">
        <f t="shared" si="18"/>
        <v/>
      </c>
    </row>
    <row r="1218" spans="1:4" ht="13.5">
      <c r="A1218" s="129" t="s">
        <v>84</v>
      </c>
      <c r="B1218" s="117"/>
      <c r="C1218" s="117"/>
      <c r="D1218" s="95" t="str">
        <f t="shared" si="18"/>
        <v/>
      </c>
    </row>
    <row r="1219" spans="1:4" ht="13.5">
      <c r="A1219" s="129" t="s">
        <v>1748</v>
      </c>
      <c r="B1219" s="117"/>
      <c r="C1219" s="117"/>
      <c r="D1219" s="95" t="str">
        <f t="shared" si="18"/>
        <v/>
      </c>
    </row>
    <row r="1220" spans="1:4" ht="13.5">
      <c r="A1220" s="129" t="s">
        <v>1749</v>
      </c>
      <c r="B1220" s="95">
        <f>SUM(B1221:B1225)</f>
        <v>283</v>
      </c>
      <c r="C1220" s="95">
        <f>SUM(C1221:C1225)</f>
        <v>788</v>
      </c>
      <c r="D1220" s="95">
        <f t="shared" si="18"/>
        <v>278.39999999999998</v>
      </c>
    </row>
    <row r="1221" spans="1:4" ht="13.5">
      <c r="A1221" s="129" t="s">
        <v>75</v>
      </c>
      <c r="B1221" s="117">
        <v>283</v>
      </c>
      <c r="C1221" s="117">
        <v>354</v>
      </c>
      <c r="D1221" s="95">
        <f t="shared" ref="D1221:D1278" si="19">IF(B1221=0,"",ROUND(C1221/B1221*100,1))</f>
        <v>125.1</v>
      </c>
    </row>
    <row r="1222" spans="1:4" ht="13.5">
      <c r="A1222" s="129" t="s">
        <v>1352</v>
      </c>
      <c r="B1222" s="117"/>
      <c r="C1222" s="117"/>
      <c r="D1222" s="95" t="str">
        <f t="shared" si="19"/>
        <v/>
      </c>
    </row>
    <row r="1223" spans="1:4" ht="13.5">
      <c r="A1223" s="129" t="s">
        <v>77</v>
      </c>
      <c r="B1223" s="117"/>
      <c r="C1223" s="117"/>
      <c r="D1223" s="95" t="str">
        <f t="shared" si="19"/>
        <v/>
      </c>
    </row>
    <row r="1224" spans="1:4" ht="13.5">
      <c r="A1224" s="129" t="s">
        <v>1750</v>
      </c>
      <c r="B1224" s="117"/>
      <c r="C1224" s="117">
        <v>192</v>
      </c>
      <c r="D1224" s="95" t="str">
        <f t="shared" si="19"/>
        <v/>
      </c>
    </row>
    <row r="1225" spans="1:4" ht="13.5">
      <c r="A1225" s="129" t="s">
        <v>1751</v>
      </c>
      <c r="B1225" s="117"/>
      <c r="C1225" s="117">
        <v>242</v>
      </c>
      <c r="D1225" s="95" t="str">
        <f t="shared" si="19"/>
        <v/>
      </c>
    </row>
    <row r="1226" spans="1:4" ht="13.5">
      <c r="A1226" s="129" t="s">
        <v>1752</v>
      </c>
      <c r="B1226" s="95">
        <f>SUM(B1227:B1231)</f>
        <v>0</v>
      </c>
      <c r="C1226" s="95">
        <f>SUM(C1227:C1231)</f>
        <v>0</v>
      </c>
      <c r="D1226" s="95" t="str">
        <f t="shared" si="19"/>
        <v/>
      </c>
    </row>
    <row r="1227" spans="1:4" ht="13.5">
      <c r="A1227" s="129" t="s">
        <v>75</v>
      </c>
      <c r="B1227" s="117"/>
      <c r="C1227" s="117"/>
      <c r="D1227" s="95" t="str">
        <f t="shared" si="19"/>
        <v/>
      </c>
    </row>
    <row r="1228" spans="1:4" ht="13.5">
      <c r="A1228" s="129" t="s">
        <v>76</v>
      </c>
      <c r="B1228" s="117"/>
      <c r="C1228" s="117"/>
      <c r="D1228" s="95" t="str">
        <f t="shared" si="19"/>
        <v/>
      </c>
    </row>
    <row r="1229" spans="1:4" ht="13.5">
      <c r="A1229" s="129" t="s">
        <v>77</v>
      </c>
      <c r="B1229" s="117"/>
      <c r="C1229" s="117"/>
      <c r="D1229" s="95" t="str">
        <f t="shared" si="19"/>
        <v/>
      </c>
    </row>
    <row r="1230" spans="1:4" ht="13.5">
      <c r="A1230" s="129" t="s">
        <v>1753</v>
      </c>
      <c r="B1230" s="117"/>
      <c r="C1230" s="117"/>
      <c r="D1230" s="95" t="str">
        <f t="shared" si="19"/>
        <v/>
      </c>
    </row>
    <row r="1231" spans="1:4" ht="13.5">
      <c r="A1231" s="129" t="s">
        <v>1754</v>
      </c>
      <c r="B1231" s="117"/>
      <c r="C1231" s="117"/>
      <c r="D1231" s="95" t="str">
        <f t="shared" si="19"/>
        <v/>
      </c>
    </row>
    <row r="1232" spans="1:4" ht="13.5">
      <c r="A1232" s="129" t="s">
        <v>1755</v>
      </c>
      <c r="B1232" s="95">
        <f>SUM(B1233:B1239)</f>
        <v>0</v>
      </c>
      <c r="C1232" s="95">
        <f>SUM(C1233:C1239)</f>
        <v>0</v>
      </c>
      <c r="D1232" s="95" t="str">
        <f t="shared" si="19"/>
        <v/>
      </c>
    </row>
    <row r="1233" spans="1:4" ht="13.5">
      <c r="A1233" s="129" t="s">
        <v>75</v>
      </c>
      <c r="B1233" s="117"/>
      <c r="C1233" s="117"/>
      <c r="D1233" s="95" t="str">
        <f t="shared" si="19"/>
        <v/>
      </c>
    </row>
    <row r="1234" spans="1:4" ht="13.5">
      <c r="A1234" s="129" t="s">
        <v>76</v>
      </c>
      <c r="B1234" s="117"/>
      <c r="C1234" s="117"/>
      <c r="D1234" s="95" t="str">
        <f t="shared" si="19"/>
        <v/>
      </c>
    </row>
    <row r="1235" spans="1:4" ht="13.5">
      <c r="A1235" s="129" t="s">
        <v>77</v>
      </c>
      <c r="B1235" s="117"/>
      <c r="C1235" s="117"/>
      <c r="D1235" s="95" t="str">
        <f t="shared" si="19"/>
        <v/>
      </c>
    </row>
    <row r="1236" spans="1:4" ht="13.5">
      <c r="A1236" s="129" t="s">
        <v>1756</v>
      </c>
      <c r="B1236" s="117"/>
      <c r="C1236" s="117"/>
      <c r="D1236" s="95" t="str">
        <f t="shared" si="19"/>
        <v/>
      </c>
    </row>
    <row r="1237" spans="1:4" ht="13.5">
      <c r="A1237" s="129" t="s">
        <v>1757</v>
      </c>
      <c r="B1237" s="117"/>
      <c r="C1237" s="117"/>
      <c r="D1237" s="95" t="str">
        <f t="shared" si="19"/>
        <v/>
      </c>
    </row>
    <row r="1238" spans="1:4" ht="13.5">
      <c r="A1238" s="129" t="s">
        <v>84</v>
      </c>
      <c r="B1238" s="117"/>
      <c r="C1238" s="117"/>
      <c r="D1238" s="95" t="str">
        <f t="shared" si="19"/>
        <v/>
      </c>
    </row>
    <row r="1239" spans="1:4" ht="13.5">
      <c r="A1239" s="129" t="s">
        <v>1758</v>
      </c>
      <c r="B1239" s="117"/>
      <c r="C1239" s="117"/>
      <c r="D1239" s="95" t="str">
        <f t="shared" si="19"/>
        <v/>
      </c>
    </row>
    <row r="1240" spans="1:4" ht="13.5">
      <c r="A1240" s="129" t="s">
        <v>1759</v>
      </c>
      <c r="B1240" s="95">
        <f>SUM(B1241:B1252)</f>
        <v>41</v>
      </c>
      <c r="C1240" s="95">
        <f>SUM(C1241:C1252)</f>
        <v>0</v>
      </c>
      <c r="D1240" s="95">
        <f t="shared" si="19"/>
        <v>0</v>
      </c>
    </row>
    <row r="1241" spans="1:4" ht="13.5">
      <c r="A1241" s="129" t="s">
        <v>75</v>
      </c>
      <c r="B1241" s="117">
        <v>41</v>
      </c>
      <c r="C1241" s="117"/>
      <c r="D1241" s="95">
        <f t="shared" si="19"/>
        <v>0</v>
      </c>
    </row>
    <row r="1242" spans="1:4" ht="13.5">
      <c r="A1242" s="129" t="s">
        <v>76</v>
      </c>
      <c r="B1242" s="117"/>
      <c r="C1242" s="117"/>
      <c r="D1242" s="95" t="str">
        <f t="shared" si="19"/>
        <v/>
      </c>
    </row>
    <row r="1243" spans="1:4" ht="13.5">
      <c r="A1243" s="129" t="s">
        <v>77</v>
      </c>
      <c r="B1243" s="117"/>
      <c r="C1243" s="117"/>
      <c r="D1243" s="95" t="str">
        <f t="shared" si="19"/>
        <v/>
      </c>
    </row>
    <row r="1244" spans="1:4" ht="13.5">
      <c r="A1244" s="129" t="s">
        <v>1760</v>
      </c>
      <c r="B1244" s="117"/>
      <c r="C1244" s="117"/>
      <c r="D1244" s="95" t="str">
        <f t="shared" si="19"/>
        <v/>
      </c>
    </row>
    <row r="1245" spans="1:4" ht="13.5">
      <c r="A1245" s="129" t="s">
        <v>1761</v>
      </c>
      <c r="B1245" s="117"/>
      <c r="C1245" s="117"/>
      <c r="D1245" s="95" t="str">
        <f t="shared" si="19"/>
        <v/>
      </c>
    </row>
    <row r="1246" spans="1:4" ht="13.5">
      <c r="A1246" s="129" t="s">
        <v>1762</v>
      </c>
      <c r="B1246" s="117"/>
      <c r="C1246" s="117"/>
      <c r="D1246" s="95" t="str">
        <f t="shared" si="19"/>
        <v/>
      </c>
    </row>
    <row r="1247" spans="1:4" ht="13.5">
      <c r="A1247" s="129" t="s">
        <v>1763</v>
      </c>
      <c r="B1247" s="117"/>
      <c r="C1247" s="117"/>
      <c r="D1247" s="95" t="str">
        <f t="shared" si="19"/>
        <v/>
      </c>
    </row>
    <row r="1248" spans="1:4" ht="13.5">
      <c r="A1248" s="129" t="s">
        <v>1764</v>
      </c>
      <c r="B1248" s="117"/>
      <c r="C1248" s="117"/>
      <c r="D1248" s="95" t="str">
        <f t="shared" si="19"/>
        <v/>
      </c>
    </row>
    <row r="1249" spans="1:4" ht="13.5">
      <c r="A1249" s="129" t="s">
        <v>1765</v>
      </c>
      <c r="B1249" s="117"/>
      <c r="C1249" s="117"/>
      <c r="D1249" s="95" t="str">
        <f t="shared" si="19"/>
        <v/>
      </c>
    </row>
    <row r="1250" spans="1:4" ht="13.5">
      <c r="A1250" s="129" t="s">
        <v>1766</v>
      </c>
      <c r="B1250" s="117"/>
      <c r="C1250" s="117"/>
      <c r="D1250" s="95" t="str">
        <f t="shared" si="19"/>
        <v/>
      </c>
    </row>
    <row r="1251" spans="1:4" ht="13.5">
      <c r="A1251" s="129" t="s">
        <v>1767</v>
      </c>
      <c r="B1251" s="117"/>
      <c r="C1251" s="117"/>
      <c r="D1251" s="95" t="str">
        <f t="shared" si="19"/>
        <v/>
      </c>
    </row>
    <row r="1252" spans="1:4" ht="13.5">
      <c r="A1252" s="129" t="s">
        <v>1768</v>
      </c>
      <c r="B1252" s="117"/>
      <c r="C1252" s="117"/>
      <c r="D1252" s="95" t="str">
        <f t="shared" si="19"/>
        <v/>
      </c>
    </row>
    <row r="1253" spans="1:4" ht="13.5">
      <c r="A1253" s="129" t="s">
        <v>1769</v>
      </c>
      <c r="B1253" s="95">
        <f>SUM(B1254:B1256)</f>
        <v>0</v>
      </c>
      <c r="C1253" s="95">
        <f>SUM(C1254:C1256)</f>
        <v>0</v>
      </c>
      <c r="D1253" s="95" t="str">
        <f t="shared" si="19"/>
        <v/>
      </c>
    </row>
    <row r="1254" spans="1:4" ht="13.5">
      <c r="A1254" s="129" t="s">
        <v>1770</v>
      </c>
      <c r="B1254" s="117"/>
      <c r="C1254" s="117"/>
      <c r="D1254" s="95" t="str">
        <f t="shared" si="19"/>
        <v/>
      </c>
    </row>
    <row r="1255" spans="1:4" ht="13.5">
      <c r="A1255" s="129" t="s">
        <v>1771</v>
      </c>
      <c r="B1255" s="117"/>
      <c r="C1255" s="117"/>
      <c r="D1255" s="95" t="str">
        <f t="shared" si="19"/>
        <v/>
      </c>
    </row>
    <row r="1256" spans="1:4" ht="13.5">
      <c r="A1256" s="129" t="s">
        <v>1772</v>
      </c>
      <c r="B1256" s="117"/>
      <c r="C1256" s="117"/>
      <c r="D1256" s="95" t="str">
        <f t="shared" si="19"/>
        <v/>
      </c>
    </row>
    <row r="1257" spans="1:4" ht="13.5">
      <c r="A1257" s="129" t="s">
        <v>1773</v>
      </c>
      <c r="B1257" s="95">
        <f>SUM(B1258:B1262)</f>
        <v>5</v>
      </c>
      <c r="C1257" s="95">
        <f>SUM(C1258:C1262)</f>
        <v>0</v>
      </c>
      <c r="D1257" s="95">
        <f t="shared" si="19"/>
        <v>0</v>
      </c>
    </row>
    <row r="1258" spans="1:4" ht="13.5">
      <c r="A1258" s="129" t="s">
        <v>1774</v>
      </c>
      <c r="B1258" s="117">
        <v>5</v>
      </c>
      <c r="C1258" s="117"/>
      <c r="D1258" s="95">
        <f t="shared" si="19"/>
        <v>0</v>
      </c>
    </row>
    <row r="1259" spans="1:4" ht="13.5">
      <c r="A1259" s="129" t="s">
        <v>1775</v>
      </c>
      <c r="B1259" s="117"/>
      <c r="C1259" s="117"/>
      <c r="D1259" s="95" t="str">
        <f t="shared" si="19"/>
        <v/>
      </c>
    </row>
    <row r="1260" spans="1:4" ht="13.5">
      <c r="A1260" s="129" t="s">
        <v>1776</v>
      </c>
      <c r="B1260" s="117"/>
      <c r="C1260" s="117"/>
      <c r="D1260" s="95" t="str">
        <f t="shared" si="19"/>
        <v/>
      </c>
    </row>
    <row r="1261" spans="1:4" ht="13.5">
      <c r="A1261" s="129" t="s">
        <v>1777</v>
      </c>
      <c r="B1261" s="117"/>
      <c r="C1261" s="117"/>
      <c r="D1261" s="95" t="str">
        <f t="shared" si="19"/>
        <v/>
      </c>
    </row>
    <row r="1262" spans="1:4" ht="13.5">
      <c r="A1262" s="129" t="s">
        <v>1778</v>
      </c>
      <c r="B1262" s="117"/>
      <c r="C1262" s="117"/>
      <c r="D1262" s="95" t="str">
        <f t="shared" si="19"/>
        <v/>
      </c>
    </row>
    <row r="1263" spans="1:4" ht="13.5">
      <c r="A1263" s="129" t="s">
        <v>1779</v>
      </c>
      <c r="B1263" s="96"/>
      <c r="C1263" s="96"/>
      <c r="D1263" s="95" t="str">
        <f t="shared" si="19"/>
        <v/>
      </c>
    </row>
    <row r="1264" spans="1:4" ht="13.5">
      <c r="A1264" s="129" t="s">
        <v>1780</v>
      </c>
      <c r="B1264" s="96"/>
      <c r="C1264" s="96">
        <v>2750</v>
      </c>
      <c r="D1264" s="95" t="str">
        <f t="shared" si="19"/>
        <v/>
      </c>
    </row>
    <row r="1265" spans="1:4" ht="13.5">
      <c r="A1265" s="129" t="s">
        <v>1781</v>
      </c>
      <c r="B1265" s="127">
        <f>B1266</f>
        <v>1893</v>
      </c>
      <c r="C1265" s="127">
        <f>C1266</f>
        <v>1992</v>
      </c>
      <c r="D1265" s="95">
        <f t="shared" si="19"/>
        <v>105.2</v>
      </c>
    </row>
    <row r="1266" spans="1:4" ht="13.5">
      <c r="A1266" s="129" t="s">
        <v>1782</v>
      </c>
      <c r="B1266" s="95">
        <f>SUM(B1267:B1270)</f>
        <v>1893</v>
      </c>
      <c r="C1266" s="95">
        <f>SUM(C1267:C1270)</f>
        <v>1992</v>
      </c>
      <c r="D1266" s="95">
        <f t="shared" si="19"/>
        <v>105.2</v>
      </c>
    </row>
    <row r="1267" spans="1:4" ht="13.5">
      <c r="A1267" s="129" t="s">
        <v>1783</v>
      </c>
      <c r="B1267" s="117">
        <v>1758</v>
      </c>
      <c r="C1267" s="117">
        <v>1992</v>
      </c>
      <c r="D1267" s="95">
        <f t="shared" si="19"/>
        <v>113.3</v>
      </c>
    </row>
    <row r="1268" spans="1:4" ht="13.5">
      <c r="A1268" s="129" t="s">
        <v>1784</v>
      </c>
      <c r="B1268" s="117"/>
      <c r="C1268" s="117"/>
      <c r="D1268" s="95" t="str">
        <f t="shared" si="19"/>
        <v/>
      </c>
    </row>
    <row r="1269" spans="1:4" ht="13.5">
      <c r="A1269" s="129" t="s">
        <v>1785</v>
      </c>
      <c r="B1269" s="117">
        <v>132</v>
      </c>
      <c r="C1269" s="117"/>
      <c r="D1269" s="95">
        <f t="shared" si="19"/>
        <v>0</v>
      </c>
    </row>
    <row r="1270" spans="1:4" ht="13.5">
      <c r="A1270" s="129" t="s">
        <v>1786</v>
      </c>
      <c r="B1270" s="117">
        <v>3</v>
      </c>
      <c r="C1270" s="117"/>
      <c r="D1270" s="95">
        <f t="shared" si="19"/>
        <v>0</v>
      </c>
    </row>
    <row r="1271" spans="1:4" ht="13.5">
      <c r="A1271" s="114" t="s">
        <v>1787</v>
      </c>
      <c r="B1271" s="127">
        <f>B1272</f>
        <v>0</v>
      </c>
      <c r="C1271" s="127">
        <f>C1272</f>
        <v>0</v>
      </c>
      <c r="D1271" s="95" t="str">
        <f t="shared" si="19"/>
        <v/>
      </c>
    </row>
    <row r="1272" spans="1:4" ht="13.5">
      <c r="A1272" s="114" t="s">
        <v>1788</v>
      </c>
      <c r="B1272" s="117"/>
      <c r="C1272" s="117"/>
      <c r="D1272" s="95" t="str">
        <f t="shared" si="19"/>
        <v/>
      </c>
    </row>
    <row r="1273" spans="1:4" ht="13.5">
      <c r="A1273" s="114" t="s">
        <v>1789</v>
      </c>
      <c r="B1273" s="127">
        <f>SUM(B1274:B1275)</f>
        <v>2692</v>
      </c>
      <c r="C1273" s="127">
        <f>SUM(C1274:C1275)</f>
        <v>4133</v>
      </c>
      <c r="D1273" s="95">
        <f t="shared" si="19"/>
        <v>153.5</v>
      </c>
    </row>
    <row r="1274" spans="1:4" ht="13.5">
      <c r="A1274" s="114" t="s">
        <v>1790</v>
      </c>
      <c r="B1274" s="117"/>
      <c r="C1274" s="117"/>
      <c r="D1274" s="95" t="str">
        <f t="shared" si="19"/>
        <v/>
      </c>
    </row>
    <row r="1275" spans="1:4" ht="13.5">
      <c r="A1275" s="114" t="s">
        <v>1049</v>
      </c>
      <c r="B1275" s="117">
        <v>2692</v>
      </c>
      <c r="C1275" s="117">
        <v>4133</v>
      </c>
      <c r="D1275" s="95">
        <f t="shared" si="19"/>
        <v>153.5</v>
      </c>
    </row>
    <row r="1276" spans="1:4" ht="13.5">
      <c r="A1276" s="114"/>
      <c r="B1276" s="117"/>
      <c r="C1276" s="117"/>
      <c r="D1276" s="117"/>
    </row>
    <row r="1277" spans="1:4" ht="13.5">
      <c r="A1277" s="114"/>
      <c r="B1277" s="117"/>
      <c r="C1277" s="117"/>
      <c r="D1277" s="117"/>
    </row>
    <row r="1278" spans="1:4" ht="13.5">
      <c r="A1278" s="132" t="s">
        <v>1058</v>
      </c>
      <c r="B1278" s="115">
        <f>SUM(B1273,B1271,B1265,B1264,B1207,B1154,B1134,B1090,B1080,B1065,B1045,B979,B915,B804,B785,B712,B640,B520,B463,B409,B356,B265,B253,B250,B5)</f>
        <v>276197</v>
      </c>
      <c r="C1278" s="115">
        <f>SUM(C1273,C1271,C1265,C1264,C1207,C1154,C1134,C1090,C1080,C1065,C1045,C979,C915,C804,C785,C712,C640,C520,C463,C409,C356,C265,C253,C250,C5)</f>
        <v>223085</v>
      </c>
      <c r="D1278" s="95">
        <f t="shared" si="19"/>
        <v>80.8</v>
      </c>
    </row>
  </sheetData>
  <protectedRanges>
    <protectedRange sqref="B232 B226" name="区域6_1_2"/>
    <protectedRange sqref="B1214:B1217 B467:B481 B502:B509 B523:B535 B578:B583 B640:B643 B7:B17 B227:B231 B233:B248 B269:B270 B511:B516 B630:B637 B697:B704 B706 B1238:B1248 B1250:B1254 B1256:B1260 B1262:B1268 B1219:B1223 B1225:B1235 B19:B26 B28:B37 B39:B49 B51:B60 B62:B71 B73:B83 B85:B92 B94:B106 B108:B116 B118:B125 B127:B136 B138:B150 B152:B157 B159:B165 B167:B171 B173:B178 B180:B185 B187:B192 B194:B199 B201:B205 B207:B213 B215:B219 B221:B225 B250:B251 B253:B254 B257:B266 B272:B279 B281:B286 B288:B294 B296:B303 B305:B319 B321:B328 B330:B338 B340:B346 B348:B352 B354 B357:B360 B362:B369 B371:B376 B378:B382 B384:B386 B388:B390 B392:B394 B396:B400 B402:B408 B411:B414 B416:B423 B425:B429 B431:B435 B437:B440 B442:B445 B447:B452 B454:B456 B458:B459 B461:B464 B483:B489 B491:B500 B518:B520 B537:B543 B545 B547:B554 B556:B558 B560:B568 B570:B576 B585:B590 B592:B599 B601:B604 B606:B607 B609:B610 B612:B613 B615:B616 B618:B619 B621:B623 B625:B628 B645:B656 B658:B660 B662:B672 B674:B675 B677:B679 B681:B684 B686:B688 B690:B692 B694:B695 B708 B711:B718 B720:B722 B724:B730 B732:B736 B738:B743 B745:B749 B751:B752 B754:B757 B759:B765 B767:B781 B784:B794 B796:B800 B803:B826 B828:B851 B853:B877 B879:B888 B890:B899 B901:B905 B907:B912 B914:B919 B921:B922 B924:B925 B928:B949 B951:B959 B961:B969 B971:B974 B976:B981 B983:B986 B988:B989 B992:B1000 B1002:B1016 B1018:B1021 B1023:B1035 B1037:B1042 B1044:B1049 B1051:B1055 B1058:B1066 B1068:B1072 B1074:B1075 B1078:B1083 B1085:B1090 B1092:B1100 B1103:B1120 B1122:B1139 B1141:B1148 B1150:B1164 B1167:B1174 B1176:B1178 B1180:B1182 B1185:B1198 B1200:B1212 B1270:B1278" name="区域1_1_2"/>
    <protectedRange sqref="B1236:C1237 B1249:C1249 B1255:C1255 B1261:C1261 B1269:C1269" name="区域19_1_1"/>
    <protectedRange sqref="B696:C696 B705:C705 B707:C707" name="区域15_1_1"/>
    <protectedRange sqref="B629:C629" name="区域14_1_1"/>
    <protectedRange sqref="B510:C510" name="区域13_1_1"/>
    <protectedRange sqref="B510:C510" name="区域11_1_1"/>
    <protectedRange sqref="B353:C353" name="区域9_1_1"/>
    <protectedRange sqref="C226 C232" name="区域6_1_1_1"/>
    <protectedRange sqref="C7:C11 C13:C17 C19:C26 C28:C37 C39:C49 C51:C60 C62:C71 C73:C83 C85:C92 C94:C106 C108:C116 C118:C125 C127:C136 C138:C150 C152:C157 C159:C165 C167:C171 C173:C178 C180:C185 C187:C192 C194:C199 C201:C205 C207:C213 C215:C219 C221:C225 C227:C231 C233:C248 C250:C251 C253:C254 C257:C266 C269:C270 C272:C279 C281:C286 C288:C294 C296:C303 C305:C319 C321:C328 C330:C338 C340:C346 C348:C352 C354 C357:C360 C362:C369 C371:C376 C378:C382 C384:C386 C388:C390 C392:C394 C396:C400 C402:C408 C411:C414 C416:C423 C425:C429 C431:C435 C437:C440 C442:C445 C447:C452 C454:C456 C458:C459 C461:C464 C467:C481 C483:C489 C491:C500 C502:C509 C511:C516 C518:C520 C523:C535 C537:C543 C545 C547:C554 C556:C558 C560:C568 C570:C576 C578:C583 C585:C590 C592:C599 C601:C604 C606:C607 C609:C610 C612:C613 C615:C616 C618:C619 C621:C623 C625:C628 C630:C637 C640:C643 C645:C656 C658:C660 C662:C672 C674:C675 C677:C679 C681:C684 C686:C688 C690:C692 C694:C695 C697:C704 C706 C708 C711:C718 C720:C722 C724:C730 C732:C736 C738:C743 C745:C749 C751:C752 C754:C757 C759:C765 C767:C781 C784:C794 C796:C800 C803:C826 C828:C851 C853:C877 C879:C888 C890:C899 C901:C905 C907:C912 C914:C919 C921:C922 C924:C925 C928:C949 C951:C959 C961:C969 C971:C974 C976:C981 C983:C986 C988:C989 C992:C1000 C1002:C1016 C1018:C1021 C1023:C1035 C1037:C1042 C1044:C1049 C1051:C1055 C1058:C1066 C1068:C1072 C1074:C1075 C1078:C1083 C1085:C1090 C1092:C1100 C1103:C1120 C1122:C1139 C1141:C1148 C1150:C1164 C1167:C1174 C1176:C1178 C1180:C1182 C1185:C1198 C1200:C1212 C1214:C1217 C1219:C1223 C1225:C1235 C1238:C1248 C1250:C1254 C1256:C1260 C1262:C1268 C1270:C1278" name="区域1_1_1_1"/>
    <protectedRange sqref="C12" name="区域1_2_1"/>
  </protectedRanges>
  <mergeCells count="1">
    <mergeCell ref="A2:D2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J105"/>
  <sheetViews>
    <sheetView workbookViewId="0">
      <pane xSplit="3" ySplit="5" topLeftCell="D84" activePane="bottomRight" state="frozen"/>
      <selection pane="topRight" activeCell="D1" sqref="D1"/>
      <selection pane="bottomLeft" activeCell="A5" sqref="A5"/>
      <selection pane="bottomRight" activeCell="D68" sqref="D68"/>
    </sheetView>
  </sheetViews>
  <sheetFormatPr defaultRowHeight="13.5"/>
  <cols>
    <col min="1" max="1" width="7.25" style="84" customWidth="1"/>
    <col min="2" max="2" width="5.875" style="84" customWidth="1"/>
    <col min="3" max="3" width="32.25" customWidth="1"/>
    <col min="4" max="4" width="13.5" customWidth="1"/>
    <col min="5" max="5" width="1.5" customWidth="1"/>
    <col min="6" max="6" width="7.25" style="84" customWidth="1"/>
    <col min="7" max="7" width="5.875" style="84" customWidth="1"/>
    <col min="8" max="8" width="29.625" customWidth="1"/>
    <col min="9" max="9" width="12.875" customWidth="1"/>
    <col min="10" max="10" width="1.25" customWidth="1"/>
  </cols>
  <sheetData>
    <row r="1" spans="1:10" ht="23.25" customHeight="1">
      <c r="A1" s="177" t="s">
        <v>1226</v>
      </c>
      <c r="B1" s="177"/>
      <c r="C1" s="177"/>
      <c r="D1" s="177"/>
      <c r="E1" s="177"/>
      <c r="F1" s="177"/>
      <c r="G1" s="177"/>
      <c r="H1" s="177"/>
      <c r="I1" s="177"/>
    </row>
    <row r="2" spans="1:10" ht="34.5" customHeight="1">
      <c r="A2" s="178" t="s">
        <v>1130</v>
      </c>
      <c r="B2" s="179"/>
      <c r="C2" s="179"/>
      <c r="D2" s="179"/>
      <c r="E2" s="179"/>
      <c r="F2" s="179"/>
      <c r="G2" s="179"/>
      <c r="H2" s="179"/>
      <c r="I2" s="180"/>
      <c r="J2" s="52"/>
    </row>
    <row r="3" spans="1:10" ht="14.25" customHeight="1">
      <c r="A3" s="137"/>
      <c r="B3" s="137"/>
      <c r="C3" s="137"/>
      <c r="D3" s="137"/>
      <c r="E3" s="137"/>
      <c r="F3" s="137"/>
      <c r="G3" s="137"/>
      <c r="H3" s="137"/>
      <c r="I3" s="138" t="s">
        <v>0</v>
      </c>
      <c r="J3" s="52"/>
    </row>
    <row r="4" spans="1:10" ht="26.25" customHeight="1">
      <c r="A4" s="174" t="s">
        <v>1131</v>
      </c>
      <c r="B4" s="175"/>
      <c r="C4" s="176" t="s">
        <v>946</v>
      </c>
      <c r="D4" s="176" t="s">
        <v>947</v>
      </c>
      <c r="E4" s="139"/>
      <c r="F4" s="174" t="s">
        <v>1131</v>
      </c>
      <c r="G4" s="175"/>
      <c r="H4" s="176" t="s">
        <v>946</v>
      </c>
      <c r="I4" s="176" t="s">
        <v>947</v>
      </c>
      <c r="J4" s="56"/>
    </row>
    <row r="5" spans="1:10" ht="18" customHeight="1">
      <c r="A5" s="140" t="s">
        <v>574</v>
      </c>
      <c r="B5" s="140" t="s">
        <v>575</v>
      </c>
      <c r="C5" s="175"/>
      <c r="D5" s="175"/>
      <c r="E5" s="139"/>
      <c r="F5" s="140" t="s">
        <v>574</v>
      </c>
      <c r="G5" s="140" t="s">
        <v>575</v>
      </c>
      <c r="H5" s="175"/>
      <c r="I5" s="175"/>
      <c r="J5" s="56"/>
    </row>
    <row r="6" spans="1:10" ht="16.5" customHeight="1">
      <c r="A6" s="141"/>
      <c r="B6" s="141"/>
      <c r="C6" s="142" t="s">
        <v>577</v>
      </c>
      <c r="D6" s="152">
        <f>D7+D12+D23+D31+D38+D42+I7+I11+I15+I21+I24+I37+I40</f>
        <v>223084.83000000002</v>
      </c>
      <c r="E6" s="144"/>
      <c r="F6" s="144"/>
      <c r="G6" s="144"/>
      <c r="H6" s="145"/>
      <c r="I6" s="144"/>
      <c r="J6" s="56"/>
    </row>
    <row r="7" spans="1:10" ht="16.5" customHeight="1">
      <c r="A7" s="146">
        <v>501</v>
      </c>
      <c r="B7" s="145"/>
      <c r="C7" s="147" t="s">
        <v>1132</v>
      </c>
      <c r="D7" s="151">
        <v>18119.91</v>
      </c>
      <c r="E7" s="145"/>
      <c r="F7" s="146">
        <v>507</v>
      </c>
      <c r="G7" s="145"/>
      <c r="H7" s="147" t="s">
        <v>1025</v>
      </c>
      <c r="I7" s="151">
        <v>1729</v>
      </c>
      <c r="J7" s="56"/>
    </row>
    <row r="8" spans="1:10" ht="17.25" customHeight="1">
      <c r="A8" s="146">
        <v>501</v>
      </c>
      <c r="B8" s="148" t="s">
        <v>581</v>
      </c>
      <c r="C8" s="149" t="s">
        <v>1133</v>
      </c>
      <c r="D8" s="151">
        <v>13863.65</v>
      </c>
      <c r="E8" s="145"/>
      <c r="F8" s="146">
        <v>507</v>
      </c>
      <c r="G8" s="148" t="s">
        <v>581</v>
      </c>
      <c r="H8" s="150" t="s">
        <v>1134</v>
      </c>
      <c r="I8" s="151">
        <v>1634.4</v>
      </c>
      <c r="J8" s="56"/>
    </row>
    <row r="9" spans="1:10" ht="17.25" customHeight="1">
      <c r="A9" s="146">
        <v>501</v>
      </c>
      <c r="B9" s="148" t="s">
        <v>592</v>
      </c>
      <c r="C9" s="149" t="s">
        <v>1135</v>
      </c>
      <c r="D9" s="151">
        <v>2688.62</v>
      </c>
      <c r="E9" s="145"/>
      <c r="F9" s="146">
        <v>507</v>
      </c>
      <c r="G9" s="148" t="s">
        <v>592</v>
      </c>
      <c r="H9" s="150" t="s">
        <v>1136</v>
      </c>
      <c r="I9" s="151"/>
      <c r="J9" s="56"/>
    </row>
    <row r="10" spans="1:10" ht="17.25" customHeight="1">
      <c r="A10" s="146">
        <v>501</v>
      </c>
      <c r="B10" s="148" t="s">
        <v>604</v>
      </c>
      <c r="C10" s="149" t="s">
        <v>971</v>
      </c>
      <c r="D10" s="151">
        <v>705.89</v>
      </c>
      <c r="E10" s="145"/>
      <c r="F10" s="146">
        <v>507</v>
      </c>
      <c r="G10" s="146">
        <v>99</v>
      </c>
      <c r="H10" s="150" t="s">
        <v>1137</v>
      </c>
      <c r="I10" s="151">
        <v>94</v>
      </c>
      <c r="J10" s="56"/>
    </row>
    <row r="11" spans="1:10" ht="17.25" customHeight="1">
      <c r="A11" s="146">
        <v>501</v>
      </c>
      <c r="B11" s="146">
        <v>99</v>
      </c>
      <c r="C11" s="149" t="s">
        <v>975</v>
      </c>
      <c r="D11" s="151">
        <v>861.75</v>
      </c>
      <c r="E11" s="145"/>
      <c r="F11" s="146">
        <v>508</v>
      </c>
      <c r="G11" s="145"/>
      <c r="H11" s="147" t="s">
        <v>1138</v>
      </c>
      <c r="I11" s="151">
        <v>62.52</v>
      </c>
      <c r="J11" s="56"/>
    </row>
    <row r="12" spans="1:10" ht="17.25" customHeight="1">
      <c r="A12" s="146">
        <v>502</v>
      </c>
      <c r="B12" s="145"/>
      <c r="C12" s="147" t="s">
        <v>1139</v>
      </c>
      <c r="D12" s="151">
        <v>18042.43</v>
      </c>
      <c r="E12" s="145"/>
      <c r="F12" s="146">
        <v>508</v>
      </c>
      <c r="G12" s="148" t="s">
        <v>581</v>
      </c>
      <c r="H12" s="150" t="s">
        <v>1134</v>
      </c>
      <c r="I12" s="151"/>
      <c r="J12" s="56"/>
    </row>
    <row r="13" spans="1:10" ht="17.25" customHeight="1">
      <c r="A13" s="146">
        <v>502</v>
      </c>
      <c r="B13" s="148" t="s">
        <v>581</v>
      </c>
      <c r="C13" s="149" t="s">
        <v>1140</v>
      </c>
      <c r="D13" s="151">
        <v>8229.0400000000009</v>
      </c>
      <c r="E13" s="145"/>
      <c r="F13" s="146">
        <v>508</v>
      </c>
      <c r="G13" s="148" t="s">
        <v>592</v>
      </c>
      <c r="H13" s="150" t="s">
        <v>1136</v>
      </c>
      <c r="I13" s="151">
        <v>62.52</v>
      </c>
      <c r="J13" s="56"/>
    </row>
    <row r="14" spans="1:10" ht="17.25" customHeight="1">
      <c r="A14" s="146">
        <v>502</v>
      </c>
      <c r="B14" s="148" t="s">
        <v>592</v>
      </c>
      <c r="C14" s="149" t="s">
        <v>1004</v>
      </c>
      <c r="D14" s="151">
        <v>143.35</v>
      </c>
      <c r="E14" s="145"/>
      <c r="F14" s="146">
        <v>508</v>
      </c>
      <c r="G14" s="146">
        <v>99</v>
      </c>
      <c r="H14" s="150" t="s">
        <v>1137</v>
      </c>
      <c r="I14" s="151"/>
      <c r="J14" s="56"/>
    </row>
    <row r="15" spans="1:10" ht="17.25" customHeight="1">
      <c r="A15" s="146">
        <v>502</v>
      </c>
      <c r="B15" s="148" t="s">
        <v>604</v>
      </c>
      <c r="C15" s="149" t="s">
        <v>1006</v>
      </c>
      <c r="D15" s="151">
        <v>185.99</v>
      </c>
      <c r="E15" s="145"/>
      <c r="F15" s="146">
        <v>509</v>
      </c>
      <c r="G15" s="145"/>
      <c r="H15" s="147" t="s">
        <v>1141</v>
      </c>
      <c r="I15" s="151">
        <v>22357.58</v>
      </c>
      <c r="J15" s="56"/>
    </row>
    <row r="16" spans="1:10" ht="17.25" customHeight="1">
      <c r="A16" s="146">
        <v>502</v>
      </c>
      <c r="B16" s="148" t="s">
        <v>585</v>
      </c>
      <c r="C16" s="149" t="s">
        <v>1010</v>
      </c>
      <c r="D16" s="151">
        <v>563.03</v>
      </c>
      <c r="E16" s="145"/>
      <c r="F16" s="146">
        <v>509</v>
      </c>
      <c r="G16" s="148" t="s">
        <v>581</v>
      </c>
      <c r="H16" s="150" t="s">
        <v>1142</v>
      </c>
      <c r="I16" s="151">
        <v>14406.42</v>
      </c>
      <c r="J16" s="56"/>
    </row>
    <row r="17" spans="1:10" ht="16.5" customHeight="1">
      <c r="A17" s="146">
        <v>502</v>
      </c>
      <c r="B17" s="148" t="s">
        <v>596</v>
      </c>
      <c r="C17" s="149" t="s">
        <v>1018</v>
      </c>
      <c r="D17" s="151">
        <v>6883.19</v>
      </c>
      <c r="E17" s="145"/>
      <c r="F17" s="146">
        <v>509</v>
      </c>
      <c r="G17" s="148" t="s">
        <v>592</v>
      </c>
      <c r="H17" s="150" t="s">
        <v>1143</v>
      </c>
      <c r="I17" s="151">
        <v>1122.58</v>
      </c>
      <c r="J17" s="56"/>
    </row>
    <row r="18" spans="1:10" ht="14.25" customHeight="1">
      <c r="A18" s="146">
        <v>502</v>
      </c>
      <c r="B18" s="148" t="s">
        <v>598</v>
      </c>
      <c r="C18" s="149" t="s">
        <v>1008</v>
      </c>
      <c r="D18" s="151">
        <v>15.6</v>
      </c>
      <c r="E18" s="145"/>
      <c r="F18" s="146">
        <v>509</v>
      </c>
      <c r="G18" s="148" t="s">
        <v>604</v>
      </c>
      <c r="H18" s="150" t="s">
        <v>1144</v>
      </c>
      <c r="I18" s="151">
        <v>2029.05</v>
      </c>
      <c r="J18" s="56"/>
    </row>
    <row r="19" spans="1:10" ht="14.25" customHeight="1">
      <c r="A19" s="146">
        <v>502</v>
      </c>
      <c r="B19" s="148" t="s">
        <v>587</v>
      </c>
      <c r="C19" s="149" t="s">
        <v>998</v>
      </c>
      <c r="D19" s="151"/>
      <c r="E19" s="145"/>
      <c r="F19" s="146">
        <v>509</v>
      </c>
      <c r="G19" s="148" t="s">
        <v>596</v>
      </c>
      <c r="H19" s="150" t="s">
        <v>1145</v>
      </c>
      <c r="I19" s="151">
        <v>2116.6799999999998</v>
      </c>
      <c r="J19" s="56"/>
    </row>
    <row r="20" spans="1:10" ht="14.25" customHeight="1">
      <c r="A20" s="146">
        <v>502</v>
      </c>
      <c r="B20" s="148" t="s">
        <v>589</v>
      </c>
      <c r="C20" s="149" t="s">
        <v>1024</v>
      </c>
      <c r="D20" s="151">
        <v>410.6</v>
      </c>
      <c r="E20" s="145"/>
      <c r="F20" s="146">
        <v>509</v>
      </c>
      <c r="G20" s="146">
        <v>99</v>
      </c>
      <c r="H20" s="150" t="s">
        <v>1146</v>
      </c>
      <c r="I20" s="151">
        <v>2682.85</v>
      </c>
      <c r="J20" s="56"/>
    </row>
    <row r="21" spans="1:10" ht="14.25" customHeight="1">
      <c r="A21" s="146">
        <v>502</v>
      </c>
      <c r="B21" s="148" t="s">
        <v>623</v>
      </c>
      <c r="C21" s="149" t="s">
        <v>1000</v>
      </c>
      <c r="D21" s="151">
        <v>1030.5</v>
      </c>
      <c r="E21" s="145"/>
      <c r="F21" s="146">
        <v>510</v>
      </c>
      <c r="G21" s="146"/>
      <c r="H21" s="147" t="s">
        <v>1036</v>
      </c>
      <c r="I21" s="151">
        <v>37317.56</v>
      </c>
      <c r="J21" s="56"/>
    </row>
    <row r="22" spans="1:10" ht="14.25" customHeight="1">
      <c r="A22" s="146">
        <v>502</v>
      </c>
      <c r="B22" s="146">
        <v>99</v>
      </c>
      <c r="C22" s="149" t="s">
        <v>1029</v>
      </c>
      <c r="D22" s="151">
        <v>581.13</v>
      </c>
      <c r="E22" s="145"/>
      <c r="F22" s="146">
        <v>510</v>
      </c>
      <c r="G22" s="148" t="s">
        <v>592</v>
      </c>
      <c r="H22" s="150" t="s">
        <v>1147</v>
      </c>
      <c r="I22" s="151">
        <v>37317.56</v>
      </c>
      <c r="J22" s="56"/>
    </row>
    <row r="23" spans="1:10" ht="14.25" customHeight="1">
      <c r="A23" s="146">
        <v>503</v>
      </c>
      <c r="B23" s="145"/>
      <c r="C23" s="147" t="s">
        <v>1148</v>
      </c>
      <c r="D23" s="151">
        <v>7024.83</v>
      </c>
      <c r="E23" s="145"/>
      <c r="F23" s="146">
        <v>510</v>
      </c>
      <c r="G23" s="148" t="s">
        <v>604</v>
      </c>
      <c r="H23" s="150" t="s">
        <v>1149</v>
      </c>
      <c r="I23" s="151"/>
      <c r="J23" s="56"/>
    </row>
    <row r="24" spans="1:10" ht="14.25" customHeight="1">
      <c r="A24" s="146">
        <v>503</v>
      </c>
      <c r="B24" s="148" t="s">
        <v>581</v>
      </c>
      <c r="C24" s="150" t="s">
        <v>1150</v>
      </c>
      <c r="D24" s="151">
        <v>3096.85</v>
      </c>
      <c r="E24" s="145"/>
      <c r="F24" s="146">
        <v>511</v>
      </c>
      <c r="G24" s="145"/>
      <c r="H24" s="147" t="s">
        <v>950</v>
      </c>
      <c r="I24" s="151">
        <v>2016.97</v>
      </c>
      <c r="J24" s="56"/>
    </row>
    <row r="25" spans="1:10" ht="14.25" customHeight="1">
      <c r="A25" s="146">
        <v>503</v>
      </c>
      <c r="B25" s="148" t="s">
        <v>592</v>
      </c>
      <c r="C25" s="150" t="s">
        <v>1151</v>
      </c>
      <c r="D25" s="151">
        <v>640</v>
      </c>
      <c r="E25" s="145"/>
      <c r="F25" s="146">
        <v>511</v>
      </c>
      <c r="G25" s="148" t="s">
        <v>581</v>
      </c>
      <c r="H25" s="150" t="s">
        <v>1152</v>
      </c>
      <c r="I25" s="151">
        <v>2016.97</v>
      </c>
      <c r="J25" s="56"/>
    </row>
    <row r="26" spans="1:10" ht="14.25" customHeight="1">
      <c r="A26" s="146">
        <v>503</v>
      </c>
      <c r="B26" s="148" t="s">
        <v>604</v>
      </c>
      <c r="C26" s="150" t="s">
        <v>1153</v>
      </c>
      <c r="D26" s="151">
        <v>160</v>
      </c>
      <c r="E26" s="145"/>
      <c r="F26" s="146">
        <v>511</v>
      </c>
      <c r="G26" s="148" t="s">
        <v>592</v>
      </c>
      <c r="H26" s="150" t="s">
        <v>1154</v>
      </c>
      <c r="I26" s="151"/>
      <c r="J26" s="56"/>
    </row>
    <row r="27" spans="1:10" ht="14.25" customHeight="1">
      <c r="A27" s="146">
        <v>503</v>
      </c>
      <c r="B27" s="148" t="s">
        <v>596</v>
      </c>
      <c r="C27" s="150" t="s">
        <v>1155</v>
      </c>
      <c r="D27" s="151">
        <v>929.49</v>
      </c>
      <c r="E27" s="145"/>
      <c r="F27" s="146">
        <v>511</v>
      </c>
      <c r="G27" s="148" t="s">
        <v>604</v>
      </c>
      <c r="H27" s="150" t="s">
        <v>1156</v>
      </c>
      <c r="I27" s="151"/>
      <c r="J27" s="56"/>
    </row>
    <row r="28" spans="1:10" ht="14.25" customHeight="1">
      <c r="A28" s="146">
        <v>503</v>
      </c>
      <c r="B28" s="148" t="s">
        <v>598</v>
      </c>
      <c r="C28" s="150" t="s">
        <v>1157</v>
      </c>
      <c r="D28" s="151">
        <v>732</v>
      </c>
      <c r="E28" s="145"/>
      <c r="F28" s="146">
        <v>511</v>
      </c>
      <c r="G28" s="148" t="s">
        <v>585</v>
      </c>
      <c r="H28" s="150" t="s">
        <v>1158</v>
      </c>
      <c r="I28" s="151"/>
      <c r="J28" s="56"/>
    </row>
    <row r="29" spans="1:10" ht="14.25" customHeight="1">
      <c r="A29" s="146">
        <v>503</v>
      </c>
      <c r="B29" s="148" t="s">
        <v>587</v>
      </c>
      <c r="C29" s="150" t="s">
        <v>1159</v>
      </c>
      <c r="D29" s="151"/>
      <c r="E29" s="145"/>
      <c r="F29" s="146">
        <v>512</v>
      </c>
      <c r="G29" s="145"/>
      <c r="H29" s="147" t="s">
        <v>1160</v>
      </c>
      <c r="I29" s="151"/>
      <c r="J29" s="56"/>
    </row>
    <row r="30" spans="1:10" ht="14.25" customHeight="1">
      <c r="A30" s="146">
        <v>503</v>
      </c>
      <c r="B30" s="146">
        <v>99</v>
      </c>
      <c r="C30" s="150" t="s">
        <v>1161</v>
      </c>
      <c r="D30" s="151">
        <v>1466.49</v>
      </c>
      <c r="E30" s="145"/>
      <c r="F30" s="146">
        <v>512</v>
      </c>
      <c r="G30" s="148" t="s">
        <v>581</v>
      </c>
      <c r="H30" s="150" t="s">
        <v>1162</v>
      </c>
      <c r="I30" s="151"/>
      <c r="J30" s="56"/>
    </row>
    <row r="31" spans="1:10" ht="14.25" customHeight="1">
      <c r="A31" s="146">
        <v>504</v>
      </c>
      <c r="B31" s="145"/>
      <c r="C31" s="147" t="s">
        <v>1163</v>
      </c>
      <c r="D31" s="151">
        <v>2439.12</v>
      </c>
      <c r="E31" s="145"/>
      <c r="F31" s="146">
        <v>512</v>
      </c>
      <c r="G31" s="148" t="s">
        <v>592</v>
      </c>
      <c r="H31" s="150" t="s">
        <v>1164</v>
      </c>
      <c r="I31" s="151"/>
      <c r="J31" s="56"/>
    </row>
    <row r="32" spans="1:10" ht="14.25" customHeight="1">
      <c r="A32" s="146">
        <v>504</v>
      </c>
      <c r="B32" s="148" t="s">
        <v>581</v>
      </c>
      <c r="C32" s="150" t="s">
        <v>1150</v>
      </c>
      <c r="D32" s="151">
        <v>450</v>
      </c>
      <c r="E32" s="145"/>
      <c r="F32" s="146">
        <v>513</v>
      </c>
      <c r="G32" s="145"/>
      <c r="H32" s="147" t="s">
        <v>1059</v>
      </c>
      <c r="I32" s="151"/>
      <c r="J32" s="56"/>
    </row>
    <row r="33" spans="1:10" ht="14.25" customHeight="1">
      <c r="A33" s="146">
        <v>504</v>
      </c>
      <c r="B33" s="148" t="s">
        <v>592</v>
      </c>
      <c r="C33" s="150" t="s">
        <v>1151</v>
      </c>
      <c r="D33" s="151">
        <v>5</v>
      </c>
      <c r="E33" s="145"/>
      <c r="F33" s="146">
        <v>513</v>
      </c>
      <c r="G33" s="148" t="s">
        <v>581</v>
      </c>
      <c r="H33" s="150" t="s">
        <v>1165</v>
      </c>
      <c r="I33" s="151"/>
      <c r="J33" s="56"/>
    </row>
    <row r="34" spans="1:10" ht="14.25" customHeight="1">
      <c r="A34" s="146">
        <v>504</v>
      </c>
      <c r="B34" s="148" t="s">
        <v>604</v>
      </c>
      <c r="C34" s="150" t="s">
        <v>1153</v>
      </c>
      <c r="D34" s="151">
        <v>2</v>
      </c>
      <c r="E34" s="145"/>
      <c r="F34" s="146">
        <v>513</v>
      </c>
      <c r="G34" s="148" t="s">
        <v>592</v>
      </c>
      <c r="H34" s="150" t="s">
        <v>1166</v>
      </c>
      <c r="I34" s="151"/>
      <c r="J34" s="56"/>
    </row>
    <row r="35" spans="1:10" ht="14.25" customHeight="1">
      <c r="A35" s="146">
        <v>504</v>
      </c>
      <c r="B35" s="148" t="s">
        <v>585</v>
      </c>
      <c r="C35" s="150" t="s">
        <v>1157</v>
      </c>
      <c r="D35" s="151">
        <v>1757.12</v>
      </c>
      <c r="E35" s="145"/>
      <c r="F35" s="146">
        <v>513</v>
      </c>
      <c r="G35" s="148" t="s">
        <v>604</v>
      </c>
      <c r="H35" s="150" t="s">
        <v>1167</v>
      </c>
      <c r="I35" s="151"/>
      <c r="J35" s="56"/>
    </row>
    <row r="36" spans="1:10" ht="14.25" customHeight="1">
      <c r="A36" s="146">
        <v>504</v>
      </c>
      <c r="B36" s="148" t="s">
        <v>596</v>
      </c>
      <c r="C36" s="150" t="s">
        <v>1159</v>
      </c>
      <c r="D36" s="151">
        <v>33</v>
      </c>
      <c r="E36" s="145"/>
      <c r="F36" s="146">
        <v>513</v>
      </c>
      <c r="G36" s="148" t="s">
        <v>585</v>
      </c>
      <c r="H36" s="150" t="s">
        <v>1168</v>
      </c>
      <c r="I36" s="151"/>
      <c r="J36" s="56"/>
    </row>
    <row r="37" spans="1:10" ht="14.25" customHeight="1">
      <c r="A37" s="146">
        <v>504</v>
      </c>
      <c r="B37" s="146">
        <v>99</v>
      </c>
      <c r="C37" s="150" t="s">
        <v>1161</v>
      </c>
      <c r="D37" s="151">
        <v>192</v>
      </c>
      <c r="E37" s="145"/>
      <c r="F37" s="146">
        <v>514</v>
      </c>
      <c r="G37" s="146"/>
      <c r="H37" s="147" t="s">
        <v>1169</v>
      </c>
      <c r="I37" s="151">
        <v>2750</v>
      </c>
      <c r="J37" s="56"/>
    </row>
    <row r="38" spans="1:10" ht="14.25" customHeight="1">
      <c r="A38" s="146">
        <v>505</v>
      </c>
      <c r="B38" s="146"/>
      <c r="C38" s="147" t="s">
        <v>1170</v>
      </c>
      <c r="D38" s="151">
        <v>83382.37</v>
      </c>
      <c r="E38" s="145"/>
      <c r="F38" s="146">
        <v>514</v>
      </c>
      <c r="G38" s="148" t="s">
        <v>581</v>
      </c>
      <c r="H38" s="150" t="s">
        <v>1171</v>
      </c>
      <c r="I38" s="151">
        <v>2750</v>
      </c>
      <c r="J38" s="56"/>
    </row>
    <row r="39" spans="1:10" ht="14.25" customHeight="1">
      <c r="A39" s="146">
        <v>505</v>
      </c>
      <c r="B39" s="148" t="s">
        <v>581</v>
      </c>
      <c r="C39" s="150" t="s">
        <v>1172</v>
      </c>
      <c r="D39" s="151">
        <v>64519.79</v>
      </c>
      <c r="E39" s="145"/>
      <c r="F39" s="146">
        <v>514</v>
      </c>
      <c r="G39" s="148" t="s">
        <v>592</v>
      </c>
      <c r="H39" s="150" t="s">
        <v>1173</v>
      </c>
      <c r="I39" s="151"/>
      <c r="J39" s="56"/>
    </row>
    <row r="40" spans="1:10" ht="14.25" customHeight="1">
      <c r="A40" s="146">
        <v>505</v>
      </c>
      <c r="B40" s="148" t="s">
        <v>592</v>
      </c>
      <c r="C40" s="150" t="s">
        <v>1174</v>
      </c>
      <c r="D40" s="151">
        <v>18862.580000000002</v>
      </c>
      <c r="E40" s="145"/>
      <c r="F40" s="146">
        <v>599</v>
      </c>
      <c r="G40" s="145"/>
      <c r="H40" s="147" t="s">
        <v>905</v>
      </c>
      <c r="I40" s="151">
        <v>13897.67</v>
      </c>
      <c r="J40" s="56"/>
    </row>
    <row r="41" spans="1:10" ht="14.25" customHeight="1">
      <c r="A41" s="146">
        <v>505</v>
      </c>
      <c r="B41" s="146">
        <v>99</v>
      </c>
      <c r="C41" s="150" t="s">
        <v>1175</v>
      </c>
      <c r="D41" s="151"/>
      <c r="E41" s="145"/>
      <c r="F41" s="146">
        <v>599</v>
      </c>
      <c r="G41" s="148" t="s">
        <v>598</v>
      </c>
      <c r="H41" s="150" t="s">
        <v>1176</v>
      </c>
      <c r="I41" s="151"/>
      <c r="J41" s="56"/>
    </row>
    <row r="42" spans="1:10" ht="14.25" customHeight="1">
      <c r="A42" s="146">
        <v>506</v>
      </c>
      <c r="B42" s="146"/>
      <c r="C42" s="147" t="s">
        <v>1177</v>
      </c>
      <c r="D42" s="151">
        <v>13944.87</v>
      </c>
      <c r="E42" s="145"/>
      <c r="F42" s="146">
        <v>599</v>
      </c>
      <c r="G42" s="148" t="s">
        <v>587</v>
      </c>
      <c r="H42" s="150" t="s">
        <v>1178</v>
      </c>
      <c r="I42" s="151"/>
      <c r="J42" s="56"/>
    </row>
    <row r="43" spans="1:10" ht="20.25" customHeight="1">
      <c r="A43" s="146">
        <v>506</v>
      </c>
      <c r="B43" s="148" t="s">
        <v>581</v>
      </c>
      <c r="C43" s="150" t="s">
        <v>1179</v>
      </c>
      <c r="D43" s="151">
        <v>12223.77</v>
      </c>
      <c r="E43" s="145"/>
      <c r="F43" s="146">
        <v>599</v>
      </c>
      <c r="G43" s="148" t="s">
        <v>589</v>
      </c>
      <c r="H43" s="150" t="s">
        <v>1047</v>
      </c>
      <c r="I43" s="151">
        <v>30</v>
      </c>
      <c r="J43" s="56"/>
    </row>
    <row r="44" spans="1:10" ht="14.25" customHeight="1">
      <c r="A44" s="146">
        <v>506</v>
      </c>
      <c r="B44" s="148" t="s">
        <v>592</v>
      </c>
      <c r="C44" s="150" t="s">
        <v>1180</v>
      </c>
      <c r="D44" s="151">
        <v>1721.1</v>
      </c>
      <c r="E44" s="145"/>
      <c r="F44" s="146">
        <v>599</v>
      </c>
      <c r="G44" s="146">
        <v>99</v>
      </c>
      <c r="H44" s="150" t="s">
        <v>548</v>
      </c>
      <c r="I44" s="151">
        <v>13867.67</v>
      </c>
      <c r="J44" s="56"/>
    </row>
    <row r="45" spans="1:10" ht="14.25" customHeight="1">
      <c r="A45" s="83"/>
      <c r="B45" s="83"/>
      <c r="C45" s="61"/>
      <c r="D45" s="61"/>
      <c r="E45" s="61"/>
      <c r="F45" s="83"/>
      <c r="G45" s="83"/>
      <c r="H45" s="61"/>
      <c r="I45" s="61"/>
      <c r="J45" s="52"/>
    </row>
    <row r="47" spans="1:10" ht="36.75" customHeight="1">
      <c r="A47" s="171" t="s">
        <v>1181</v>
      </c>
      <c r="B47" s="172"/>
      <c r="C47" s="172"/>
      <c r="D47" s="172"/>
      <c r="E47" s="172"/>
      <c r="F47" s="172"/>
      <c r="G47" s="172"/>
      <c r="H47" s="172"/>
      <c r="I47" s="173"/>
    </row>
    <row r="48" spans="1:10" ht="14.25">
      <c r="A48" s="82"/>
      <c r="B48" s="82"/>
      <c r="C48" s="53"/>
      <c r="D48" s="53"/>
      <c r="E48" s="53"/>
      <c r="F48" s="82"/>
      <c r="G48" s="85"/>
      <c r="H48" s="53"/>
      <c r="I48" s="54" t="s">
        <v>0</v>
      </c>
    </row>
    <row r="49" spans="1:9" ht="14.25" customHeight="1">
      <c r="A49" s="174" t="s">
        <v>945</v>
      </c>
      <c r="B49" s="175"/>
      <c r="C49" s="176" t="s">
        <v>946</v>
      </c>
      <c r="D49" s="176" t="s">
        <v>947</v>
      </c>
      <c r="E49" s="139"/>
      <c r="F49" s="174" t="s">
        <v>945</v>
      </c>
      <c r="G49" s="175"/>
      <c r="H49" s="176" t="s">
        <v>946</v>
      </c>
      <c r="I49" s="176" t="s">
        <v>947</v>
      </c>
    </row>
    <row r="50" spans="1:9" ht="14.25">
      <c r="A50" s="140" t="s">
        <v>574</v>
      </c>
      <c r="B50" s="140" t="s">
        <v>575</v>
      </c>
      <c r="C50" s="175"/>
      <c r="D50" s="175"/>
      <c r="E50" s="139"/>
      <c r="F50" s="140" t="s">
        <v>574</v>
      </c>
      <c r="G50" s="140" t="s">
        <v>575</v>
      </c>
      <c r="H50" s="175"/>
      <c r="I50" s="175"/>
    </row>
    <row r="51" spans="1:9" ht="14.25">
      <c r="A51" s="141"/>
      <c r="B51" s="141"/>
      <c r="C51" s="150" t="s">
        <v>1182</v>
      </c>
      <c r="D51" s="152">
        <f>SUM(D52+D66+D94+I52+I57+I70+I87+I90+I96+I99+I101)</f>
        <v>223084.83</v>
      </c>
      <c r="E51" s="144"/>
      <c r="F51" s="144"/>
      <c r="G51" s="142"/>
      <c r="H51" s="145"/>
      <c r="I51" s="144"/>
    </row>
    <row r="52" spans="1:9" ht="14.25">
      <c r="A52" s="146">
        <v>301</v>
      </c>
      <c r="B52" s="145"/>
      <c r="C52" s="147" t="s">
        <v>949</v>
      </c>
      <c r="D52" s="151">
        <v>82639.7</v>
      </c>
      <c r="E52" s="153"/>
      <c r="F52" s="153">
        <v>307</v>
      </c>
      <c r="G52" s="153"/>
      <c r="H52" s="154" t="s">
        <v>950</v>
      </c>
      <c r="I52" s="151">
        <v>2016.97</v>
      </c>
    </row>
    <row r="53" spans="1:9" ht="14.25">
      <c r="A53" s="146">
        <v>301</v>
      </c>
      <c r="B53" s="148" t="s">
        <v>581</v>
      </c>
      <c r="C53" s="149" t="s">
        <v>951</v>
      </c>
      <c r="D53" s="151">
        <v>38240.6</v>
      </c>
      <c r="E53" s="153"/>
      <c r="F53" s="153">
        <v>307</v>
      </c>
      <c r="G53" s="153" t="s">
        <v>581</v>
      </c>
      <c r="H53" s="155" t="s">
        <v>1183</v>
      </c>
      <c r="I53" s="151">
        <v>2016.97</v>
      </c>
    </row>
    <row r="54" spans="1:9" ht="14.25">
      <c r="A54" s="146">
        <v>301</v>
      </c>
      <c r="B54" s="148" t="s">
        <v>592</v>
      </c>
      <c r="C54" s="149" t="s">
        <v>953</v>
      </c>
      <c r="D54" s="151">
        <v>9791.82</v>
      </c>
      <c r="E54" s="153"/>
      <c r="F54" s="153">
        <v>307</v>
      </c>
      <c r="G54" s="153" t="s">
        <v>592</v>
      </c>
      <c r="H54" s="155" t="s">
        <v>1184</v>
      </c>
      <c r="I54" s="151"/>
    </row>
    <row r="55" spans="1:9" ht="14.25">
      <c r="A55" s="146">
        <v>301</v>
      </c>
      <c r="B55" s="148" t="s">
        <v>604</v>
      </c>
      <c r="C55" s="149" t="s">
        <v>955</v>
      </c>
      <c r="D55" s="151">
        <v>1911.76</v>
      </c>
      <c r="E55" s="153"/>
      <c r="F55" s="153">
        <v>307</v>
      </c>
      <c r="G55" s="153" t="s">
        <v>604</v>
      </c>
      <c r="H55" s="155" t="s">
        <v>1185</v>
      </c>
      <c r="I55" s="151"/>
    </row>
    <row r="56" spans="1:9" ht="14.25">
      <c r="A56" s="146">
        <v>301</v>
      </c>
      <c r="B56" s="148" t="s">
        <v>598</v>
      </c>
      <c r="C56" s="149" t="s">
        <v>957</v>
      </c>
      <c r="D56" s="151">
        <v>229.39</v>
      </c>
      <c r="E56" s="153"/>
      <c r="F56" s="153">
        <v>307</v>
      </c>
      <c r="G56" s="153" t="s">
        <v>585</v>
      </c>
      <c r="H56" s="155" t="s">
        <v>1186</v>
      </c>
      <c r="I56" s="151"/>
    </row>
    <row r="57" spans="1:9" ht="14.25">
      <c r="A57" s="146">
        <v>301</v>
      </c>
      <c r="B57" s="148" t="s">
        <v>587</v>
      </c>
      <c r="C57" s="149" t="s">
        <v>959</v>
      </c>
      <c r="D57" s="151">
        <v>5640.07</v>
      </c>
      <c r="E57" s="153"/>
      <c r="F57" s="153">
        <v>309</v>
      </c>
      <c r="G57" s="153"/>
      <c r="H57" s="154" t="s">
        <v>960</v>
      </c>
      <c r="I57" s="151">
        <v>4160.22</v>
      </c>
    </row>
    <row r="58" spans="1:9" ht="14.25">
      <c r="A58" s="146">
        <v>301</v>
      </c>
      <c r="B58" s="148" t="s">
        <v>589</v>
      </c>
      <c r="C58" s="149" t="s">
        <v>961</v>
      </c>
      <c r="D58" s="151">
        <v>9808.1299999999992</v>
      </c>
      <c r="E58" s="153"/>
      <c r="F58" s="153">
        <v>309</v>
      </c>
      <c r="G58" s="153" t="s">
        <v>581</v>
      </c>
      <c r="H58" s="155" t="s">
        <v>1187</v>
      </c>
      <c r="I58" s="151">
        <v>1896.34</v>
      </c>
    </row>
    <row r="59" spans="1:9" ht="14.25">
      <c r="A59" s="146">
        <v>301</v>
      </c>
      <c r="B59" s="148" t="s">
        <v>623</v>
      </c>
      <c r="C59" s="149" t="s">
        <v>963</v>
      </c>
      <c r="D59" s="151">
        <v>2000</v>
      </c>
      <c r="E59" s="153"/>
      <c r="F59" s="153">
        <v>309</v>
      </c>
      <c r="G59" s="153" t="s">
        <v>592</v>
      </c>
      <c r="H59" s="155" t="s">
        <v>1188</v>
      </c>
      <c r="I59" s="151">
        <v>1716.41</v>
      </c>
    </row>
    <row r="60" spans="1:9" ht="14.25">
      <c r="A60" s="146">
        <v>301</v>
      </c>
      <c r="B60" s="146">
        <v>10</v>
      </c>
      <c r="C60" s="149" t="s">
        <v>965</v>
      </c>
      <c r="D60" s="151">
        <v>3720.25</v>
      </c>
      <c r="E60" s="153"/>
      <c r="F60" s="153">
        <v>309</v>
      </c>
      <c r="G60" s="153" t="s">
        <v>604</v>
      </c>
      <c r="H60" s="155" t="s">
        <v>1189</v>
      </c>
      <c r="I60" s="151">
        <v>81.17</v>
      </c>
    </row>
    <row r="61" spans="1:9" ht="14.25">
      <c r="A61" s="146">
        <v>301</v>
      </c>
      <c r="B61" s="146">
        <v>11</v>
      </c>
      <c r="C61" s="149" t="s">
        <v>967</v>
      </c>
      <c r="D61" s="151"/>
      <c r="E61" s="153"/>
      <c r="F61" s="153">
        <v>309</v>
      </c>
      <c r="G61" s="153" t="s">
        <v>596</v>
      </c>
      <c r="H61" s="155" t="s">
        <v>1190</v>
      </c>
      <c r="I61" s="151">
        <v>5</v>
      </c>
    </row>
    <row r="62" spans="1:9" ht="14.25">
      <c r="A62" s="146">
        <v>301</v>
      </c>
      <c r="B62" s="146">
        <v>12</v>
      </c>
      <c r="C62" s="149" t="s">
        <v>969</v>
      </c>
      <c r="D62" s="151">
        <v>755.83</v>
      </c>
      <c r="E62" s="153"/>
      <c r="F62" s="153">
        <v>309</v>
      </c>
      <c r="G62" s="153" t="s">
        <v>598</v>
      </c>
      <c r="H62" s="155" t="s">
        <v>1191</v>
      </c>
      <c r="I62" s="151">
        <v>113</v>
      </c>
    </row>
    <row r="63" spans="1:9" ht="14.25">
      <c r="A63" s="146">
        <v>301</v>
      </c>
      <c r="B63" s="146">
        <v>13</v>
      </c>
      <c r="C63" s="149" t="s">
        <v>971</v>
      </c>
      <c r="D63" s="151">
        <v>3273.94</v>
      </c>
      <c r="E63" s="153"/>
      <c r="F63" s="153">
        <v>309</v>
      </c>
      <c r="G63" s="153" t="s">
        <v>587</v>
      </c>
      <c r="H63" s="155" t="s">
        <v>1192</v>
      </c>
      <c r="I63" s="151">
        <v>104.3</v>
      </c>
    </row>
    <row r="64" spans="1:9" ht="14.25">
      <c r="A64" s="146">
        <v>301</v>
      </c>
      <c r="B64" s="146">
        <v>14</v>
      </c>
      <c r="C64" s="149" t="s">
        <v>973</v>
      </c>
      <c r="D64" s="151"/>
      <c r="E64" s="153"/>
      <c r="F64" s="153">
        <v>309</v>
      </c>
      <c r="G64" s="153" t="s">
        <v>589</v>
      </c>
      <c r="H64" s="155" t="s">
        <v>1193</v>
      </c>
      <c r="I64" s="151"/>
    </row>
    <row r="65" spans="1:9" ht="14.25">
      <c r="A65" s="146">
        <v>301</v>
      </c>
      <c r="B65" s="146">
        <v>99</v>
      </c>
      <c r="C65" s="149" t="s">
        <v>975</v>
      </c>
      <c r="D65" s="151">
        <v>7267.91</v>
      </c>
      <c r="E65" s="153"/>
      <c r="F65" s="153">
        <v>309</v>
      </c>
      <c r="G65" s="153" t="s">
        <v>638</v>
      </c>
      <c r="H65" s="155" t="s">
        <v>1194</v>
      </c>
      <c r="I65" s="151">
        <v>2</v>
      </c>
    </row>
    <row r="66" spans="1:9" ht="14.25">
      <c r="A66" s="146">
        <v>302</v>
      </c>
      <c r="B66" s="145"/>
      <c r="C66" s="147" t="s">
        <v>977</v>
      </c>
      <c r="D66" s="151">
        <v>36905.01</v>
      </c>
      <c r="E66" s="153"/>
      <c r="F66" s="153">
        <v>309</v>
      </c>
      <c r="G66" s="153" t="s">
        <v>789</v>
      </c>
      <c r="H66" s="155" t="s">
        <v>1195</v>
      </c>
      <c r="I66" s="151">
        <v>192</v>
      </c>
    </row>
    <row r="67" spans="1:9" ht="14.25">
      <c r="A67" s="146">
        <v>302</v>
      </c>
      <c r="B67" s="148" t="s">
        <v>581</v>
      </c>
      <c r="C67" s="149" t="s">
        <v>979</v>
      </c>
      <c r="D67" s="151">
        <v>12978.7</v>
      </c>
      <c r="E67" s="153"/>
      <c r="F67" s="153">
        <v>309</v>
      </c>
      <c r="G67" s="153" t="s">
        <v>796</v>
      </c>
      <c r="H67" s="155" t="s">
        <v>1196</v>
      </c>
      <c r="I67" s="151"/>
    </row>
    <row r="68" spans="1:9" ht="14.25">
      <c r="A68" s="146">
        <v>302</v>
      </c>
      <c r="B68" s="148" t="s">
        <v>592</v>
      </c>
      <c r="C68" s="149" t="s">
        <v>981</v>
      </c>
      <c r="D68" s="151">
        <v>415.19</v>
      </c>
      <c r="E68" s="153"/>
      <c r="F68" s="153">
        <v>309</v>
      </c>
      <c r="G68" s="153" t="s">
        <v>869</v>
      </c>
      <c r="H68" s="155" t="s">
        <v>1197</v>
      </c>
      <c r="I68" s="151"/>
    </row>
    <row r="69" spans="1:9" ht="14.25">
      <c r="A69" s="146">
        <v>302</v>
      </c>
      <c r="B69" s="148" t="s">
        <v>604</v>
      </c>
      <c r="C69" s="149" t="s">
        <v>983</v>
      </c>
      <c r="D69" s="151">
        <v>500.6</v>
      </c>
      <c r="E69" s="153"/>
      <c r="F69" s="153">
        <v>309</v>
      </c>
      <c r="G69" s="153" t="s">
        <v>601</v>
      </c>
      <c r="H69" s="155" t="s">
        <v>1198</v>
      </c>
      <c r="I69" s="151">
        <v>50</v>
      </c>
    </row>
    <row r="70" spans="1:9" ht="14.25">
      <c r="A70" s="146">
        <v>302</v>
      </c>
      <c r="B70" s="148" t="s">
        <v>585</v>
      </c>
      <c r="C70" s="149" t="s">
        <v>985</v>
      </c>
      <c r="D70" s="151">
        <v>11.55</v>
      </c>
      <c r="E70" s="153"/>
      <c r="F70" s="153">
        <v>310</v>
      </c>
      <c r="G70" s="153"/>
      <c r="H70" s="156" t="s">
        <v>1065</v>
      </c>
      <c r="I70" s="151">
        <v>19248.599999999999</v>
      </c>
    </row>
    <row r="71" spans="1:9" ht="14.25">
      <c r="A71" s="146">
        <v>302</v>
      </c>
      <c r="B71" s="148" t="s">
        <v>596</v>
      </c>
      <c r="C71" s="149" t="s">
        <v>986</v>
      </c>
      <c r="D71" s="151">
        <v>34.86</v>
      </c>
      <c r="E71" s="153"/>
      <c r="F71" s="153">
        <v>310</v>
      </c>
      <c r="G71" s="153" t="s">
        <v>581</v>
      </c>
      <c r="H71" s="153" t="s">
        <v>1199</v>
      </c>
      <c r="I71" s="151">
        <v>4964.1499999999996</v>
      </c>
    </row>
    <row r="72" spans="1:9" ht="14.25">
      <c r="A72" s="146">
        <v>302</v>
      </c>
      <c r="B72" s="148" t="s">
        <v>598</v>
      </c>
      <c r="C72" s="149" t="s">
        <v>988</v>
      </c>
      <c r="D72" s="151">
        <v>616.82000000000005</v>
      </c>
      <c r="E72" s="153"/>
      <c r="F72" s="153">
        <v>310</v>
      </c>
      <c r="G72" s="153" t="s">
        <v>592</v>
      </c>
      <c r="H72" s="153" t="s">
        <v>1200</v>
      </c>
      <c r="I72" s="151">
        <v>356.2</v>
      </c>
    </row>
    <row r="73" spans="1:9" ht="14.25">
      <c r="A73" s="146">
        <v>302</v>
      </c>
      <c r="B73" s="148" t="s">
        <v>587</v>
      </c>
      <c r="C73" s="149" t="s">
        <v>990</v>
      </c>
      <c r="D73" s="151">
        <v>254.92</v>
      </c>
      <c r="E73" s="153"/>
      <c r="F73" s="153">
        <v>310</v>
      </c>
      <c r="G73" s="153" t="s">
        <v>604</v>
      </c>
      <c r="H73" s="153" t="s">
        <v>1201</v>
      </c>
      <c r="I73" s="151">
        <v>983.17</v>
      </c>
    </row>
    <row r="74" spans="1:9" ht="14.25">
      <c r="A74" s="146">
        <v>302</v>
      </c>
      <c r="B74" s="148" t="s">
        <v>589</v>
      </c>
      <c r="C74" s="149" t="s">
        <v>992</v>
      </c>
      <c r="D74" s="151">
        <v>92</v>
      </c>
      <c r="E74" s="153"/>
      <c r="F74" s="153">
        <v>310</v>
      </c>
      <c r="G74" s="153" t="s">
        <v>596</v>
      </c>
      <c r="H74" s="155" t="s">
        <v>968</v>
      </c>
      <c r="I74" s="151">
        <v>9121.4599999999991</v>
      </c>
    </row>
    <row r="75" spans="1:9" ht="14.25">
      <c r="A75" s="146">
        <v>302</v>
      </c>
      <c r="B75" s="148" t="s">
        <v>623</v>
      </c>
      <c r="C75" s="149" t="s">
        <v>994</v>
      </c>
      <c r="D75" s="151">
        <v>249.22</v>
      </c>
      <c r="E75" s="153"/>
      <c r="F75" s="153">
        <v>310</v>
      </c>
      <c r="G75" s="153" t="s">
        <v>598</v>
      </c>
      <c r="H75" s="155" t="s">
        <v>970</v>
      </c>
      <c r="I75" s="151">
        <v>80</v>
      </c>
    </row>
    <row r="76" spans="1:9" ht="14.25">
      <c r="A76" s="146">
        <v>302</v>
      </c>
      <c r="B76" s="146">
        <v>11</v>
      </c>
      <c r="C76" s="149" t="s">
        <v>996</v>
      </c>
      <c r="D76" s="151">
        <v>544.08000000000004</v>
      </c>
      <c r="E76" s="153"/>
      <c r="F76" s="153">
        <v>310</v>
      </c>
      <c r="G76" s="153" t="s">
        <v>587</v>
      </c>
      <c r="H76" s="155" t="s">
        <v>972</v>
      </c>
      <c r="I76" s="151">
        <v>161.19999999999999</v>
      </c>
    </row>
    <row r="77" spans="1:9" ht="14.25">
      <c r="A77" s="146">
        <v>302</v>
      </c>
      <c r="B77" s="146">
        <v>12</v>
      </c>
      <c r="C77" s="149" t="s">
        <v>998</v>
      </c>
      <c r="D77" s="151"/>
      <c r="E77" s="153"/>
      <c r="F77" s="153">
        <v>310</v>
      </c>
      <c r="G77" s="153" t="s">
        <v>589</v>
      </c>
      <c r="H77" s="155" t="s">
        <v>974</v>
      </c>
      <c r="I77" s="151"/>
    </row>
    <row r="78" spans="1:9" ht="14.25">
      <c r="A78" s="146">
        <v>302</v>
      </c>
      <c r="B78" s="146">
        <v>13</v>
      </c>
      <c r="C78" s="149" t="s">
        <v>1000</v>
      </c>
      <c r="D78" s="151">
        <v>1143.0999999999999</v>
      </c>
      <c r="E78" s="153"/>
      <c r="F78" s="153">
        <v>310</v>
      </c>
      <c r="G78" s="153" t="s">
        <v>623</v>
      </c>
      <c r="H78" s="155" t="s">
        <v>1202</v>
      </c>
      <c r="I78" s="151">
        <v>979.49</v>
      </c>
    </row>
    <row r="79" spans="1:9" ht="14.25">
      <c r="A79" s="146">
        <v>302</v>
      </c>
      <c r="B79" s="146">
        <v>14</v>
      </c>
      <c r="C79" s="149" t="s">
        <v>1002</v>
      </c>
      <c r="D79" s="151">
        <v>446.42</v>
      </c>
      <c r="E79" s="153"/>
      <c r="F79" s="153">
        <v>310</v>
      </c>
      <c r="G79" s="153" t="s">
        <v>629</v>
      </c>
      <c r="H79" s="155" t="s">
        <v>1203</v>
      </c>
      <c r="I79" s="151"/>
    </row>
    <row r="80" spans="1:9" ht="14.25">
      <c r="A80" s="146">
        <v>302</v>
      </c>
      <c r="B80" s="146">
        <v>15</v>
      </c>
      <c r="C80" s="149" t="s">
        <v>1004</v>
      </c>
      <c r="D80" s="151">
        <v>215.35</v>
      </c>
      <c r="E80" s="153"/>
      <c r="F80" s="153">
        <v>310</v>
      </c>
      <c r="G80" s="153" t="s">
        <v>634</v>
      </c>
      <c r="H80" s="155" t="s">
        <v>1204</v>
      </c>
      <c r="I80" s="151"/>
    </row>
    <row r="81" spans="1:9" ht="14.25">
      <c r="A81" s="146">
        <v>302</v>
      </c>
      <c r="B81" s="146">
        <v>16</v>
      </c>
      <c r="C81" s="149" t="s">
        <v>1006</v>
      </c>
      <c r="D81" s="151">
        <v>597.11</v>
      </c>
      <c r="E81" s="153"/>
      <c r="F81" s="153">
        <v>310</v>
      </c>
      <c r="G81" s="153" t="s">
        <v>693</v>
      </c>
      <c r="H81" s="155" t="s">
        <v>1205</v>
      </c>
      <c r="I81" s="151"/>
    </row>
    <row r="82" spans="1:9" ht="14.25">
      <c r="A82" s="146">
        <v>302</v>
      </c>
      <c r="B82" s="146">
        <v>17</v>
      </c>
      <c r="C82" s="149" t="s">
        <v>1008</v>
      </c>
      <c r="D82" s="151">
        <v>16.7</v>
      </c>
      <c r="E82" s="153"/>
      <c r="F82" s="153">
        <v>310</v>
      </c>
      <c r="G82" s="153" t="s">
        <v>638</v>
      </c>
      <c r="H82" s="155" t="s">
        <v>976</v>
      </c>
      <c r="I82" s="151">
        <v>160</v>
      </c>
    </row>
    <row r="83" spans="1:9" ht="14.25">
      <c r="A83" s="146">
        <v>302</v>
      </c>
      <c r="B83" s="146">
        <v>18</v>
      </c>
      <c r="C83" s="149" t="s">
        <v>1010</v>
      </c>
      <c r="D83" s="151">
        <v>1992.08</v>
      </c>
      <c r="E83" s="153"/>
      <c r="F83" s="153">
        <v>310</v>
      </c>
      <c r="G83" s="153" t="s">
        <v>789</v>
      </c>
      <c r="H83" s="155" t="s">
        <v>978</v>
      </c>
      <c r="I83" s="151">
        <v>6.46</v>
      </c>
    </row>
    <row r="84" spans="1:9" ht="14.25">
      <c r="A84" s="146">
        <v>302</v>
      </c>
      <c r="B84" s="146">
        <v>24</v>
      </c>
      <c r="C84" s="149" t="s">
        <v>1012</v>
      </c>
      <c r="D84" s="151">
        <v>142.18</v>
      </c>
      <c r="E84" s="153"/>
      <c r="F84" s="153">
        <v>310</v>
      </c>
      <c r="G84" s="153" t="s">
        <v>796</v>
      </c>
      <c r="H84" s="155" t="s">
        <v>980</v>
      </c>
      <c r="I84" s="151"/>
    </row>
    <row r="85" spans="1:9" ht="14.25">
      <c r="A85" s="146">
        <v>302</v>
      </c>
      <c r="B85" s="146">
        <v>25</v>
      </c>
      <c r="C85" s="149" t="s">
        <v>1014</v>
      </c>
      <c r="D85" s="151"/>
      <c r="E85" s="153"/>
      <c r="F85" s="153">
        <v>310</v>
      </c>
      <c r="G85" s="153" t="s">
        <v>869</v>
      </c>
      <c r="H85" s="155" t="s">
        <v>982</v>
      </c>
      <c r="I85" s="151"/>
    </row>
    <row r="86" spans="1:9" ht="14.25">
      <c r="A86" s="146">
        <v>302</v>
      </c>
      <c r="B86" s="146">
        <v>26</v>
      </c>
      <c r="C86" s="149" t="s">
        <v>1016</v>
      </c>
      <c r="D86" s="151">
        <v>3206.29</v>
      </c>
      <c r="E86" s="153"/>
      <c r="F86" s="153">
        <v>310</v>
      </c>
      <c r="G86" s="153" t="s">
        <v>601</v>
      </c>
      <c r="H86" s="155" t="s">
        <v>1206</v>
      </c>
      <c r="I86" s="151">
        <v>2436.4699999999998</v>
      </c>
    </row>
    <row r="87" spans="1:9" ht="14.25">
      <c r="A87" s="146">
        <v>302</v>
      </c>
      <c r="B87" s="146">
        <v>27</v>
      </c>
      <c r="C87" s="149" t="s">
        <v>1018</v>
      </c>
      <c r="D87" s="151">
        <v>8116.91</v>
      </c>
      <c r="E87" s="153"/>
      <c r="F87" s="153">
        <v>311</v>
      </c>
      <c r="G87" s="153"/>
      <c r="H87" s="154" t="s">
        <v>1019</v>
      </c>
      <c r="I87" s="151">
        <v>62.52</v>
      </c>
    </row>
    <row r="88" spans="1:9" ht="14.25">
      <c r="A88" s="146">
        <v>302</v>
      </c>
      <c r="B88" s="146">
        <v>28</v>
      </c>
      <c r="C88" s="149" t="s">
        <v>1020</v>
      </c>
      <c r="D88" s="151">
        <v>543.70000000000005</v>
      </c>
      <c r="E88" s="153"/>
      <c r="F88" s="153">
        <v>311</v>
      </c>
      <c r="G88" s="153" t="s">
        <v>581</v>
      </c>
      <c r="H88" s="153" t="s">
        <v>1207</v>
      </c>
      <c r="I88" s="151"/>
    </row>
    <row r="89" spans="1:9" ht="14.25">
      <c r="A89" s="146">
        <v>302</v>
      </c>
      <c r="B89" s="146">
        <v>29</v>
      </c>
      <c r="C89" s="149" t="s">
        <v>1022</v>
      </c>
      <c r="D89" s="151">
        <v>908.26</v>
      </c>
      <c r="E89" s="153"/>
      <c r="F89" s="153">
        <v>311</v>
      </c>
      <c r="G89" s="153" t="s">
        <v>601</v>
      </c>
      <c r="H89" s="153" t="s">
        <v>1208</v>
      </c>
      <c r="I89" s="151">
        <v>62.52</v>
      </c>
    </row>
    <row r="90" spans="1:9" ht="14.25">
      <c r="A90" s="146">
        <v>302</v>
      </c>
      <c r="B90" s="146">
        <v>31</v>
      </c>
      <c r="C90" s="149" t="s">
        <v>1024</v>
      </c>
      <c r="D90" s="151">
        <v>441.3</v>
      </c>
      <c r="E90" s="153"/>
      <c r="F90" s="153">
        <v>312</v>
      </c>
      <c r="G90" s="153"/>
      <c r="H90" s="156" t="s">
        <v>1025</v>
      </c>
      <c r="I90" s="151">
        <v>1729</v>
      </c>
    </row>
    <row r="91" spans="1:9" ht="14.25">
      <c r="A91" s="146">
        <v>302</v>
      </c>
      <c r="B91" s="146">
        <v>39</v>
      </c>
      <c r="C91" s="149" t="s">
        <v>1026</v>
      </c>
      <c r="D91" s="151">
        <v>1268.48</v>
      </c>
      <c r="E91" s="153"/>
      <c r="F91" s="153">
        <v>312</v>
      </c>
      <c r="G91" s="153" t="s">
        <v>581</v>
      </c>
      <c r="H91" s="153" t="s">
        <v>1207</v>
      </c>
      <c r="I91" s="151"/>
    </row>
    <row r="92" spans="1:9" ht="14.25">
      <c r="A92" s="146">
        <v>302</v>
      </c>
      <c r="B92" s="146">
        <v>40</v>
      </c>
      <c r="C92" s="149" t="s">
        <v>1027</v>
      </c>
      <c r="D92" s="151">
        <v>36</v>
      </c>
      <c r="E92" s="153"/>
      <c r="F92" s="153">
        <v>312</v>
      </c>
      <c r="G92" s="153" t="s">
        <v>604</v>
      </c>
      <c r="H92" s="153" t="s">
        <v>1209</v>
      </c>
      <c r="I92" s="151"/>
    </row>
    <row r="93" spans="1:9" ht="14.25">
      <c r="A93" s="146">
        <v>302</v>
      </c>
      <c r="B93" s="146">
        <v>99</v>
      </c>
      <c r="C93" s="149" t="s">
        <v>1029</v>
      </c>
      <c r="D93" s="151">
        <v>2133.19</v>
      </c>
      <c r="E93" s="153"/>
      <c r="F93" s="153">
        <v>312</v>
      </c>
      <c r="G93" s="153" t="s">
        <v>585</v>
      </c>
      <c r="H93" s="153" t="s">
        <v>1210</v>
      </c>
      <c r="I93" s="151">
        <v>1634.4</v>
      </c>
    </row>
    <row r="94" spans="1:9" ht="14.25">
      <c r="A94" s="146">
        <v>303</v>
      </c>
      <c r="B94" s="145"/>
      <c r="C94" s="147" t="s">
        <v>1031</v>
      </c>
      <c r="D94" s="151">
        <v>22357.58</v>
      </c>
      <c r="E94" s="153"/>
      <c r="F94" s="153">
        <v>312</v>
      </c>
      <c r="G94" s="153" t="s">
        <v>596</v>
      </c>
      <c r="H94" s="153" t="s">
        <v>1211</v>
      </c>
      <c r="I94" s="151"/>
    </row>
    <row r="95" spans="1:9" ht="14.25">
      <c r="A95" s="146">
        <v>303</v>
      </c>
      <c r="B95" s="148" t="s">
        <v>581</v>
      </c>
      <c r="C95" s="150" t="s">
        <v>1212</v>
      </c>
      <c r="D95" s="151">
        <v>565.51</v>
      </c>
      <c r="E95" s="153"/>
      <c r="F95" s="153">
        <v>312</v>
      </c>
      <c r="G95" s="153" t="s">
        <v>601</v>
      </c>
      <c r="H95" s="155" t="s">
        <v>1213</v>
      </c>
      <c r="I95" s="151">
        <v>94</v>
      </c>
    </row>
    <row r="96" spans="1:9" ht="14.25">
      <c r="A96" s="146">
        <v>303</v>
      </c>
      <c r="B96" s="148" t="s">
        <v>592</v>
      </c>
      <c r="C96" s="150" t="s">
        <v>1214</v>
      </c>
      <c r="D96" s="151">
        <v>1216.17</v>
      </c>
      <c r="E96" s="153"/>
      <c r="F96" s="153">
        <v>313</v>
      </c>
      <c r="G96" s="153"/>
      <c r="H96" s="154" t="s">
        <v>1036</v>
      </c>
      <c r="I96" s="151">
        <v>37317.56</v>
      </c>
    </row>
    <row r="97" spans="1:9" ht="14.25">
      <c r="A97" s="146">
        <v>303</v>
      </c>
      <c r="B97" s="148" t="s">
        <v>604</v>
      </c>
      <c r="C97" s="150" t="s">
        <v>1215</v>
      </c>
      <c r="D97" s="151">
        <v>335</v>
      </c>
      <c r="E97" s="153"/>
      <c r="F97" s="153">
        <v>313</v>
      </c>
      <c r="G97" s="153" t="s">
        <v>581</v>
      </c>
      <c r="H97" s="155" t="s">
        <v>1216</v>
      </c>
      <c r="I97" s="151"/>
    </row>
    <row r="98" spans="1:9" ht="14.25">
      <c r="A98" s="146">
        <v>303</v>
      </c>
      <c r="B98" s="148" t="s">
        <v>585</v>
      </c>
      <c r="C98" s="150" t="s">
        <v>1217</v>
      </c>
      <c r="D98" s="151"/>
      <c r="E98" s="153"/>
      <c r="F98" s="153">
        <v>313</v>
      </c>
      <c r="G98" s="153" t="s">
        <v>592</v>
      </c>
      <c r="H98" s="155" t="s">
        <v>1218</v>
      </c>
      <c r="I98" s="151">
        <v>37317.56</v>
      </c>
    </row>
    <row r="99" spans="1:9" ht="14.25">
      <c r="A99" s="146">
        <v>303</v>
      </c>
      <c r="B99" s="148" t="s">
        <v>596</v>
      </c>
      <c r="C99" s="150" t="s">
        <v>1219</v>
      </c>
      <c r="D99" s="151">
        <v>7695.72</v>
      </c>
      <c r="E99" s="153"/>
      <c r="F99" s="153">
        <v>364</v>
      </c>
      <c r="G99" s="153"/>
      <c r="H99" s="154" t="s">
        <v>1169</v>
      </c>
      <c r="I99" s="151">
        <f>I100</f>
        <v>2750</v>
      </c>
    </row>
    <row r="100" spans="1:9" ht="14.25">
      <c r="A100" s="146">
        <v>303</v>
      </c>
      <c r="B100" s="148" t="s">
        <v>598</v>
      </c>
      <c r="C100" s="150" t="s">
        <v>1220</v>
      </c>
      <c r="D100" s="151">
        <v>4504.83</v>
      </c>
      <c r="E100" s="153"/>
      <c r="F100" s="153">
        <v>36401</v>
      </c>
      <c r="G100" s="153"/>
      <c r="H100" s="155" t="s">
        <v>932</v>
      </c>
      <c r="I100" s="151">
        <v>2750</v>
      </c>
    </row>
    <row r="101" spans="1:9" ht="14.25">
      <c r="A101" s="146">
        <v>303</v>
      </c>
      <c r="B101" s="148" t="s">
        <v>587</v>
      </c>
      <c r="C101" s="150" t="s">
        <v>1221</v>
      </c>
      <c r="D101" s="151">
        <v>1409.88</v>
      </c>
      <c r="E101" s="153"/>
      <c r="F101" s="153">
        <v>399</v>
      </c>
      <c r="G101" s="153"/>
      <c r="H101" s="154" t="s">
        <v>1041</v>
      </c>
      <c r="I101" s="151">
        <v>13897.67</v>
      </c>
    </row>
    <row r="102" spans="1:9" ht="14.25">
      <c r="A102" s="146">
        <v>303</v>
      </c>
      <c r="B102" s="148" t="s">
        <v>589</v>
      </c>
      <c r="C102" s="150" t="s">
        <v>1222</v>
      </c>
      <c r="D102" s="151">
        <v>1122.58</v>
      </c>
      <c r="E102" s="153"/>
      <c r="F102" s="153">
        <v>399</v>
      </c>
      <c r="G102" s="153" t="s">
        <v>598</v>
      </c>
      <c r="H102" s="155" t="s">
        <v>1043</v>
      </c>
      <c r="I102" s="151"/>
    </row>
    <row r="103" spans="1:9" ht="14.25">
      <c r="A103" s="146">
        <v>303</v>
      </c>
      <c r="B103" s="148" t="s">
        <v>623</v>
      </c>
      <c r="C103" s="150" t="s">
        <v>1223</v>
      </c>
      <c r="D103" s="151">
        <v>795.99</v>
      </c>
      <c r="E103" s="153"/>
      <c r="F103" s="153">
        <v>399</v>
      </c>
      <c r="G103" s="153" t="s">
        <v>587</v>
      </c>
      <c r="H103" s="155" t="s">
        <v>1045</v>
      </c>
      <c r="I103" s="151"/>
    </row>
    <row r="104" spans="1:9" ht="28.5">
      <c r="A104" s="146">
        <v>303</v>
      </c>
      <c r="B104" s="148" t="s">
        <v>629</v>
      </c>
      <c r="C104" s="150" t="s">
        <v>1224</v>
      </c>
      <c r="D104" s="151">
        <v>2029.05</v>
      </c>
      <c r="E104" s="153"/>
      <c r="F104" s="153">
        <v>399</v>
      </c>
      <c r="G104" s="153" t="s">
        <v>589</v>
      </c>
      <c r="H104" s="153" t="s">
        <v>1047</v>
      </c>
      <c r="I104" s="151">
        <v>30</v>
      </c>
    </row>
    <row r="105" spans="1:9" ht="14.25">
      <c r="A105" s="146">
        <v>303</v>
      </c>
      <c r="B105" s="146">
        <v>99</v>
      </c>
      <c r="C105" s="150" t="s">
        <v>1225</v>
      </c>
      <c r="D105" s="151">
        <v>2682.85</v>
      </c>
      <c r="E105" s="153"/>
      <c r="F105" s="153">
        <v>399</v>
      </c>
      <c r="G105" s="153" t="s">
        <v>601</v>
      </c>
      <c r="H105" s="153" t="s">
        <v>1049</v>
      </c>
      <c r="I105" s="151">
        <v>13867.67</v>
      </c>
    </row>
  </sheetData>
  <mergeCells count="15">
    <mergeCell ref="A1:I1"/>
    <mergeCell ref="A2:I2"/>
    <mergeCell ref="A4:B4"/>
    <mergeCell ref="C4:C5"/>
    <mergeCell ref="D4:D5"/>
    <mergeCell ref="F4:G4"/>
    <mergeCell ref="H4:H5"/>
    <mergeCell ref="I4:I5"/>
    <mergeCell ref="A47:I47"/>
    <mergeCell ref="A49:B49"/>
    <mergeCell ref="C49:C50"/>
    <mergeCell ref="D49:D50"/>
    <mergeCell ref="F49:G49"/>
    <mergeCell ref="H49:H50"/>
    <mergeCell ref="I49:I50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J372"/>
  <sheetViews>
    <sheetView showZeros="0" workbookViewId="0">
      <pane xSplit="6" ySplit="6" topLeftCell="G7" activePane="bottomRight" state="frozen"/>
      <selection activeCell="E1325" sqref="E1325"/>
      <selection pane="topRight" activeCell="E1325" sqref="E1325"/>
      <selection pane="bottomLeft" activeCell="E1325" sqref="E1325"/>
      <selection pane="bottomRight" activeCell="I12" sqref="I12"/>
    </sheetView>
  </sheetViews>
  <sheetFormatPr defaultRowHeight="13.5"/>
  <cols>
    <col min="1" max="1" width="6.625" customWidth="1"/>
    <col min="2" max="2" width="4.875" customWidth="1"/>
    <col min="3" max="3" width="5.5" customWidth="1"/>
    <col min="4" max="4" width="15.625" customWidth="1"/>
    <col min="5" max="5" width="18.125" customWidth="1"/>
    <col min="6" max="6" width="22.875" customWidth="1"/>
    <col min="7" max="10" width="9.125" customWidth="1"/>
  </cols>
  <sheetData>
    <row r="1" spans="1:10" ht="14.25">
      <c r="A1" s="182" t="s">
        <v>1798</v>
      </c>
      <c r="B1" s="182"/>
      <c r="C1" s="182"/>
    </row>
    <row r="2" spans="1:10" ht="29.25" customHeight="1">
      <c r="A2" s="183" t="s">
        <v>941</v>
      </c>
      <c r="B2" s="184"/>
      <c r="C2" s="184"/>
      <c r="D2" s="184"/>
      <c r="E2" s="184"/>
      <c r="F2" s="184"/>
      <c r="G2" s="184"/>
      <c r="H2" s="184"/>
      <c r="I2" s="184"/>
      <c r="J2" s="184"/>
    </row>
    <row r="3" spans="1:10" ht="15.75" customHeight="1">
      <c r="A3" s="47"/>
      <c r="B3" s="47"/>
      <c r="C3" s="47"/>
      <c r="D3" s="47"/>
      <c r="E3" s="47"/>
      <c r="F3" s="47"/>
      <c r="G3" s="47"/>
      <c r="H3" s="47"/>
      <c r="I3" s="47"/>
      <c r="J3" s="14" t="s">
        <v>0</v>
      </c>
    </row>
    <row r="4" spans="1:10" ht="16.5" customHeight="1">
      <c r="A4" s="181" t="s">
        <v>568</v>
      </c>
      <c r="B4" s="181"/>
      <c r="C4" s="181"/>
      <c r="D4" s="181" t="s">
        <v>569</v>
      </c>
      <c r="E4" s="181" t="s">
        <v>570</v>
      </c>
      <c r="F4" s="181" t="s">
        <v>942</v>
      </c>
      <c r="G4" s="181" t="s">
        <v>943</v>
      </c>
      <c r="H4" s="181" t="s">
        <v>571</v>
      </c>
      <c r="I4" s="181" t="s">
        <v>572</v>
      </c>
      <c r="J4" s="181" t="s">
        <v>573</v>
      </c>
    </row>
    <row r="5" spans="1:10" ht="34.5" customHeight="1">
      <c r="A5" s="48" t="s">
        <v>574</v>
      </c>
      <c r="B5" s="48" t="s">
        <v>575</v>
      </c>
      <c r="C5" s="48" t="s">
        <v>576</v>
      </c>
      <c r="D5" s="181"/>
      <c r="E5" s="181"/>
      <c r="F5" s="181"/>
      <c r="G5" s="181"/>
      <c r="H5" s="181"/>
      <c r="I5" s="181"/>
      <c r="J5" s="181"/>
    </row>
    <row r="6" spans="1:10" ht="22.5" customHeight="1">
      <c r="A6" s="181" t="s">
        <v>577</v>
      </c>
      <c r="B6" s="181"/>
      <c r="C6" s="181"/>
      <c r="D6" s="181"/>
      <c r="E6" s="181"/>
      <c r="F6" s="181"/>
      <c r="G6" s="167">
        <f>H6+I6+J6</f>
        <v>68958.31</v>
      </c>
      <c r="H6" s="167">
        <v>63115.94</v>
      </c>
      <c r="I6" s="167">
        <v>1997.13</v>
      </c>
      <c r="J6" s="167">
        <v>3845.24</v>
      </c>
    </row>
    <row r="7" spans="1:10" ht="18" customHeight="1">
      <c r="A7" s="49" t="s">
        <v>578</v>
      </c>
      <c r="B7" s="49"/>
      <c r="C7" s="49"/>
      <c r="D7" s="49"/>
      <c r="E7" s="49"/>
      <c r="F7" s="49"/>
      <c r="G7" s="168">
        <f t="shared" ref="G7:G70" si="0">H7+I7+J7</f>
        <v>9510.2099999999991</v>
      </c>
      <c r="H7" s="169">
        <v>7993.32</v>
      </c>
      <c r="I7" s="169">
        <v>177.46</v>
      </c>
      <c r="J7" s="169">
        <v>1339.43</v>
      </c>
    </row>
    <row r="8" spans="1:10" ht="18" customHeight="1">
      <c r="A8" s="49"/>
      <c r="B8" s="49" t="s">
        <v>579</v>
      </c>
      <c r="C8" s="49"/>
      <c r="D8" s="49"/>
      <c r="E8" s="49"/>
      <c r="F8" s="49"/>
      <c r="G8" s="168">
        <f t="shared" si="0"/>
        <v>163.20999999999998</v>
      </c>
      <c r="H8" s="169">
        <v>126.27</v>
      </c>
      <c r="I8" s="169"/>
      <c r="J8" s="169">
        <v>36.94</v>
      </c>
    </row>
    <row r="9" spans="1:10" ht="18" customHeight="1">
      <c r="A9" s="50" t="s">
        <v>580</v>
      </c>
      <c r="B9" s="50" t="s">
        <v>581</v>
      </c>
      <c r="C9" s="50" t="s">
        <v>581</v>
      </c>
      <c r="D9" s="50" t="s">
        <v>582</v>
      </c>
      <c r="E9" s="50" t="s">
        <v>583</v>
      </c>
      <c r="F9" s="50" t="s">
        <v>584</v>
      </c>
      <c r="G9" s="168">
        <f t="shared" si="0"/>
        <v>163.20999999999998</v>
      </c>
      <c r="H9" s="168">
        <v>126.27</v>
      </c>
      <c r="I9" s="168"/>
      <c r="J9" s="168">
        <v>36.94</v>
      </c>
    </row>
    <row r="10" spans="1:10" ht="18" customHeight="1">
      <c r="A10" s="50" t="s">
        <v>580</v>
      </c>
      <c r="B10" s="50" t="s">
        <v>581</v>
      </c>
      <c r="C10" s="50" t="s">
        <v>585</v>
      </c>
      <c r="D10" s="50" t="s">
        <v>582</v>
      </c>
      <c r="E10" s="50" t="s">
        <v>583</v>
      </c>
      <c r="F10" s="50" t="s">
        <v>586</v>
      </c>
      <c r="G10" s="168">
        <f t="shared" si="0"/>
        <v>0</v>
      </c>
      <c r="H10" s="168"/>
      <c r="I10" s="168"/>
      <c r="J10" s="168"/>
    </row>
    <row r="11" spans="1:10" ht="18" customHeight="1">
      <c r="A11" s="50" t="s">
        <v>580</v>
      </c>
      <c r="B11" s="50" t="s">
        <v>581</v>
      </c>
      <c r="C11" s="50" t="s">
        <v>587</v>
      </c>
      <c r="D11" s="50" t="s">
        <v>582</v>
      </c>
      <c r="E11" s="50" t="s">
        <v>583</v>
      </c>
      <c r="F11" s="50" t="s">
        <v>588</v>
      </c>
      <c r="G11" s="168">
        <f t="shared" si="0"/>
        <v>0</v>
      </c>
      <c r="H11" s="168"/>
      <c r="I11" s="168"/>
      <c r="J11" s="168"/>
    </row>
    <row r="12" spans="1:10" ht="18" customHeight="1">
      <c r="A12" s="50" t="s">
        <v>580</v>
      </c>
      <c r="B12" s="50" t="s">
        <v>581</v>
      </c>
      <c r="C12" s="50" t="s">
        <v>589</v>
      </c>
      <c r="D12" s="50" t="s">
        <v>582</v>
      </c>
      <c r="E12" s="50" t="s">
        <v>583</v>
      </c>
      <c r="F12" s="50" t="s">
        <v>590</v>
      </c>
      <c r="G12" s="168">
        <f t="shared" si="0"/>
        <v>0</v>
      </c>
      <c r="H12" s="168"/>
      <c r="I12" s="168"/>
      <c r="J12" s="168"/>
    </row>
    <row r="13" spans="1:10" ht="18" customHeight="1">
      <c r="A13" s="49"/>
      <c r="B13" s="49" t="s">
        <v>591</v>
      </c>
      <c r="C13" s="49"/>
      <c r="D13" s="49"/>
      <c r="E13" s="49"/>
      <c r="F13" s="49"/>
      <c r="G13" s="168">
        <f t="shared" si="0"/>
        <v>92.37</v>
      </c>
      <c r="H13" s="169">
        <v>69.83</v>
      </c>
      <c r="I13" s="169">
        <v>9.9700000000000006</v>
      </c>
      <c r="J13" s="169">
        <v>12.57</v>
      </c>
    </row>
    <row r="14" spans="1:10" ht="18" customHeight="1">
      <c r="A14" s="50" t="s">
        <v>580</v>
      </c>
      <c r="B14" s="50" t="s">
        <v>592</v>
      </c>
      <c r="C14" s="50" t="s">
        <v>581</v>
      </c>
      <c r="D14" s="50" t="s">
        <v>582</v>
      </c>
      <c r="E14" s="50" t="s">
        <v>593</v>
      </c>
      <c r="F14" s="50" t="s">
        <v>594</v>
      </c>
      <c r="G14" s="168">
        <f t="shared" si="0"/>
        <v>92.37</v>
      </c>
      <c r="H14" s="168">
        <v>69.83</v>
      </c>
      <c r="I14" s="168">
        <v>9.9700000000000006</v>
      </c>
      <c r="J14" s="168">
        <v>12.57</v>
      </c>
    </row>
    <row r="15" spans="1:10" ht="18" customHeight="1">
      <c r="A15" s="50" t="s">
        <v>580</v>
      </c>
      <c r="B15" s="50" t="s">
        <v>592</v>
      </c>
      <c r="C15" s="50" t="s">
        <v>585</v>
      </c>
      <c r="D15" s="50" t="s">
        <v>582</v>
      </c>
      <c r="E15" s="50" t="s">
        <v>593</v>
      </c>
      <c r="F15" s="50" t="s">
        <v>595</v>
      </c>
      <c r="G15" s="168">
        <f t="shared" si="0"/>
        <v>0</v>
      </c>
      <c r="H15" s="168"/>
      <c r="I15" s="168"/>
      <c r="J15" s="168"/>
    </row>
    <row r="16" spans="1:10" ht="18" customHeight="1">
      <c r="A16" s="50" t="s">
        <v>580</v>
      </c>
      <c r="B16" s="50" t="s">
        <v>592</v>
      </c>
      <c r="C16" s="50" t="s">
        <v>596</v>
      </c>
      <c r="D16" s="50" t="s">
        <v>582</v>
      </c>
      <c r="E16" s="50" t="s">
        <v>593</v>
      </c>
      <c r="F16" s="50" t="s">
        <v>597</v>
      </c>
      <c r="G16" s="168">
        <f t="shared" si="0"/>
        <v>0</v>
      </c>
      <c r="H16" s="168"/>
      <c r="I16" s="168"/>
      <c r="J16" s="168"/>
    </row>
    <row r="17" spans="1:10" ht="18" customHeight="1">
      <c r="A17" s="50" t="s">
        <v>580</v>
      </c>
      <c r="B17" s="50" t="s">
        <v>592</v>
      </c>
      <c r="C17" s="50" t="s">
        <v>598</v>
      </c>
      <c r="D17" s="50" t="s">
        <v>582</v>
      </c>
      <c r="E17" s="50" t="s">
        <v>593</v>
      </c>
      <c r="F17" s="50" t="s">
        <v>599</v>
      </c>
      <c r="G17" s="168">
        <f t="shared" si="0"/>
        <v>0</v>
      </c>
      <c r="H17" s="168"/>
      <c r="I17" s="168"/>
      <c r="J17" s="168"/>
    </row>
    <row r="18" spans="1:10" ht="18" customHeight="1">
      <c r="A18" s="50" t="s">
        <v>580</v>
      </c>
      <c r="B18" s="50" t="s">
        <v>592</v>
      </c>
      <c r="C18" s="50" t="s">
        <v>601</v>
      </c>
      <c r="D18" s="50" t="s">
        <v>582</v>
      </c>
      <c r="E18" s="50" t="s">
        <v>593</v>
      </c>
      <c r="F18" s="50" t="s">
        <v>602</v>
      </c>
      <c r="G18" s="168">
        <f t="shared" si="0"/>
        <v>0</v>
      </c>
      <c r="H18" s="168"/>
      <c r="I18" s="168"/>
      <c r="J18" s="168"/>
    </row>
    <row r="19" spans="1:10" ht="18" customHeight="1">
      <c r="A19" s="49"/>
      <c r="B19" s="49" t="s">
        <v>603</v>
      </c>
      <c r="C19" s="49"/>
      <c r="D19" s="49"/>
      <c r="E19" s="49"/>
      <c r="F19" s="49"/>
      <c r="G19" s="168">
        <f t="shared" si="0"/>
        <v>2588.9299999999998</v>
      </c>
      <c r="H19" s="169">
        <v>2055.6999999999998</v>
      </c>
      <c r="I19" s="169">
        <v>128.36000000000001</v>
      </c>
      <c r="J19" s="169">
        <v>404.87</v>
      </c>
    </row>
    <row r="20" spans="1:10" ht="18" customHeight="1">
      <c r="A20" s="50" t="s">
        <v>580</v>
      </c>
      <c r="B20" s="50" t="s">
        <v>604</v>
      </c>
      <c r="C20" s="50" t="s">
        <v>581</v>
      </c>
      <c r="D20" s="50" t="s">
        <v>582</v>
      </c>
      <c r="E20" s="50" t="s">
        <v>605</v>
      </c>
      <c r="F20" s="50" t="s">
        <v>606</v>
      </c>
      <c r="G20" s="168">
        <f t="shared" si="0"/>
        <v>2151.9700000000003</v>
      </c>
      <c r="H20" s="168">
        <v>1647.71</v>
      </c>
      <c r="I20" s="168">
        <v>127.21</v>
      </c>
      <c r="J20" s="168">
        <v>377.05</v>
      </c>
    </row>
    <row r="21" spans="1:10" ht="18" customHeight="1">
      <c r="A21" s="50" t="s">
        <v>580</v>
      </c>
      <c r="B21" s="50" t="s">
        <v>604</v>
      </c>
      <c r="C21" s="50" t="s">
        <v>589</v>
      </c>
      <c r="D21" s="50" t="s">
        <v>582</v>
      </c>
      <c r="E21" s="50" t="s">
        <v>605</v>
      </c>
      <c r="F21" s="50" t="s">
        <v>607</v>
      </c>
      <c r="G21" s="168">
        <f t="shared" si="0"/>
        <v>0</v>
      </c>
      <c r="H21" s="168"/>
      <c r="I21" s="168"/>
      <c r="J21" s="168"/>
    </row>
    <row r="22" spans="1:10" ht="18" customHeight="1">
      <c r="A22" s="50" t="s">
        <v>580</v>
      </c>
      <c r="B22" s="50" t="s">
        <v>604</v>
      </c>
      <c r="C22" s="50" t="s">
        <v>600</v>
      </c>
      <c r="D22" s="50" t="s">
        <v>582</v>
      </c>
      <c r="E22" s="50" t="s">
        <v>605</v>
      </c>
      <c r="F22" s="50" t="s">
        <v>608</v>
      </c>
      <c r="G22" s="168">
        <f t="shared" si="0"/>
        <v>436.96</v>
      </c>
      <c r="H22" s="168">
        <v>407.99</v>
      </c>
      <c r="I22" s="168">
        <v>1.1499999999999999</v>
      </c>
      <c r="J22" s="168">
        <v>27.82</v>
      </c>
    </row>
    <row r="23" spans="1:10" ht="18" customHeight="1">
      <c r="A23" s="50" t="s">
        <v>580</v>
      </c>
      <c r="B23" s="50" t="s">
        <v>604</v>
      </c>
      <c r="C23" s="50" t="s">
        <v>601</v>
      </c>
      <c r="D23" s="50" t="s">
        <v>582</v>
      </c>
      <c r="E23" s="50" t="s">
        <v>605</v>
      </c>
      <c r="F23" s="50" t="s">
        <v>1066</v>
      </c>
      <c r="G23" s="168">
        <f t="shared" si="0"/>
        <v>0</v>
      </c>
      <c r="H23" s="168"/>
      <c r="I23" s="168"/>
      <c r="J23" s="168"/>
    </row>
    <row r="24" spans="1:10" ht="18" customHeight="1">
      <c r="A24" s="49"/>
      <c r="B24" s="49" t="s">
        <v>609</v>
      </c>
      <c r="C24" s="49"/>
      <c r="D24" s="49"/>
      <c r="E24" s="49"/>
      <c r="F24" s="49"/>
      <c r="G24" s="168">
        <f t="shared" si="0"/>
        <v>571.37</v>
      </c>
      <c r="H24" s="169">
        <v>515.91</v>
      </c>
      <c r="I24" s="169">
        <v>6.71</v>
      </c>
      <c r="J24" s="169">
        <v>48.75</v>
      </c>
    </row>
    <row r="25" spans="1:10" ht="18" customHeight="1">
      <c r="A25" s="50" t="s">
        <v>580</v>
      </c>
      <c r="B25" s="50" t="s">
        <v>585</v>
      </c>
      <c r="C25" s="50" t="s">
        <v>581</v>
      </c>
      <c r="D25" s="50" t="s">
        <v>582</v>
      </c>
      <c r="E25" s="50" t="s">
        <v>610</v>
      </c>
      <c r="F25" s="50" t="s">
        <v>611</v>
      </c>
      <c r="G25" s="168">
        <f t="shared" si="0"/>
        <v>149.95000000000002</v>
      </c>
      <c r="H25" s="168">
        <v>125.2</v>
      </c>
      <c r="I25" s="168">
        <v>1.06</v>
      </c>
      <c r="J25" s="168">
        <v>23.69</v>
      </c>
    </row>
    <row r="26" spans="1:10" ht="18" customHeight="1">
      <c r="A26" s="50" t="s">
        <v>580</v>
      </c>
      <c r="B26" s="50" t="s">
        <v>585</v>
      </c>
      <c r="C26" s="50" t="s">
        <v>598</v>
      </c>
      <c r="D26" s="50" t="s">
        <v>582</v>
      </c>
      <c r="E26" s="50" t="s">
        <v>610</v>
      </c>
      <c r="F26" s="50" t="s">
        <v>1804</v>
      </c>
      <c r="G26" s="168">
        <f t="shared" si="0"/>
        <v>0</v>
      </c>
      <c r="H26" s="168"/>
      <c r="I26" s="168"/>
      <c r="J26" s="168"/>
    </row>
    <row r="27" spans="1:10" ht="18" customHeight="1">
      <c r="A27" s="50" t="s">
        <v>580</v>
      </c>
      <c r="B27" s="50" t="s">
        <v>585</v>
      </c>
      <c r="C27" s="50" t="s">
        <v>600</v>
      </c>
      <c r="D27" s="50" t="s">
        <v>582</v>
      </c>
      <c r="E27" s="50" t="s">
        <v>610</v>
      </c>
      <c r="F27" s="50" t="s">
        <v>612</v>
      </c>
      <c r="G27" s="168">
        <f t="shared" si="0"/>
        <v>421.41999999999996</v>
      </c>
      <c r="H27" s="168">
        <v>390.71</v>
      </c>
      <c r="I27" s="168">
        <v>5.65</v>
      </c>
      <c r="J27" s="168">
        <v>25.06</v>
      </c>
    </row>
    <row r="28" spans="1:10" ht="18" customHeight="1">
      <c r="A28" s="50" t="s">
        <v>580</v>
      </c>
      <c r="B28" s="50" t="s">
        <v>585</v>
      </c>
      <c r="C28" s="50" t="s">
        <v>601</v>
      </c>
      <c r="D28" s="50" t="s">
        <v>582</v>
      </c>
      <c r="E28" s="50" t="s">
        <v>610</v>
      </c>
      <c r="F28" s="50" t="s">
        <v>1067</v>
      </c>
      <c r="G28" s="168">
        <f t="shared" si="0"/>
        <v>0</v>
      </c>
      <c r="H28" s="168"/>
      <c r="I28" s="168"/>
      <c r="J28" s="168"/>
    </row>
    <row r="29" spans="1:10" ht="18" customHeight="1">
      <c r="A29" s="49"/>
      <c r="B29" s="49" t="s">
        <v>613</v>
      </c>
      <c r="C29" s="49"/>
      <c r="D29" s="49"/>
      <c r="E29" s="49"/>
      <c r="F29" s="49"/>
      <c r="G29" s="168">
        <f t="shared" si="0"/>
        <v>551.76</v>
      </c>
      <c r="H29" s="169">
        <v>503.53</v>
      </c>
      <c r="I29" s="169">
        <v>1.34</v>
      </c>
      <c r="J29" s="169">
        <v>46.89</v>
      </c>
    </row>
    <row r="30" spans="1:10" ht="18" customHeight="1">
      <c r="A30" s="50" t="s">
        <v>580</v>
      </c>
      <c r="B30" s="50" t="s">
        <v>596</v>
      </c>
      <c r="C30" s="50" t="s">
        <v>581</v>
      </c>
      <c r="D30" s="50" t="s">
        <v>582</v>
      </c>
      <c r="E30" s="50" t="s">
        <v>614</v>
      </c>
      <c r="F30" s="50" t="s">
        <v>615</v>
      </c>
      <c r="G30" s="168">
        <f t="shared" si="0"/>
        <v>551.76</v>
      </c>
      <c r="H30" s="168">
        <v>503.53</v>
      </c>
      <c r="I30" s="168">
        <v>1.34</v>
      </c>
      <c r="J30" s="168">
        <v>46.89</v>
      </c>
    </row>
    <row r="31" spans="1:10" ht="18" customHeight="1">
      <c r="A31" s="50" t="s">
        <v>580</v>
      </c>
      <c r="B31" s="50" t="s">
        <v>596</v>
      </c>
      <c r="C31" s="50" t="s">
        <v>596</v>
      </c>
      <c r="D31" s="50" t="s">
        <v>582</v>
      </c>
      <c r="E31" s="50" t="s">
        <v>614</v>
      </c>
      <c r="F31" s="50" t="s">
        <v>616</v>
      </c>
      <c r="G31" s="168">
        <f t="shared" si="0"/>
        <v>0</v>
      </c>
      <c r="H31" s="168"/>
      <c r="I31" s="168"/>
      <c r="J31" s="168"/>
    </row>
    <row r="32" spans="1:10" ht="18" customHeight="1">
      <c r="A32" s="50" t="s">
        <v>580</v>
      </c>
      <c r="B32" s="50" t="s">
        <v>596</v>
      </c>
      <c r="C32" s="50" t="s">
        <v>587</v>
      </c>
      <c r="D32" s="50" t="s">
        <v>582</v>
      </c>
      <c r="E32" s="50" t="s">
        <v>614</v>
      </c>
      <c r="F32" s="50" t="s">
        <v>617</v>
      </c>
      <c r="G32" s="168">
        <f t="shared" si="0"/>
        <v>0</v>
      </c>
      <c r="H32" s="168"/>
      <c r="I32" s="168"/>
      <c r="J32" s="168"/>
    </row>
    <row r="33" spans="1:10" ht="18" customHeight="1">
      <c r="A33" s="50" t="s">
        <v>580</v>
      </c>
      <c r="B33" s="50" t="s">
        <v>596</v>
      </c>
      <c r="C33" s="50" t="s">
        <v>601</v>
      </c>
      <c r="D33" s="50" t="s">
        <v>582</v>
      </c>
      <c r="E33" s="50" t="s">
        <v>614</v>
      </c>
      <c r="F33" s="50" t="s">
        <v>618</v>
      </c>
      <c r="G33" s="168">
        <f t="shared" si="0"/>
        <v>0</v>
      </c>
      <c r="H33" s="168"/>
      <c r="I33" s="168"/>
      <c r="J33" s="168"/>
    </row>
    <row r="34" spans="1:10" ht="18" customHeight="1">
      <c r="A34" s="49"/>
      <c r="B34" s="49" t="s">
        <v>619</v>
      </c>
      <c r="C34" s="49"/>
      <c r="D34" s="49"/>
      <c r="E34" s="49"/>
      <c r="F34" s="49"/>
      <c r="G34" s="168">
        <f t="shared" si="0"/>
        <v>1219.1600000000001</v>
      </c>
      <c r="H34" s="169">
        <v>1101.7</v>
      </c>
      <c r="I34" s="169"/>
      <c r="J34" s="169">
        <v>117.46</v>
      </c>
    </row>
    <row r="35" spans="1:10" ht="18" customHeight="1">
      <c r="A35" s="50" t="s">
        <v>580</v>
      </c>
      <c r="B35" s="50" t="s">
        <v>598</v>
      </c>
      <c r="C35" s="50" t="s">
        <v>581</v>
      </c>
      <c r="D35" s="50" t="s">
        <v>582</v>
      </c>
      <c r="E35" s="50" t="s">
        <v>620</v>
      </c>
      <c r="F35" s="50" t="s">
        <v>621</v>
      </c>
      <c r="G35" s="168">
        <f t="shared" si="0"/>
        <v>1219.1600000000001</v>
      </c>
      <c r="H35" s="168">
        <v>1101.7</v>
      </c>
      <c r="I35" s="168"/>
      <c r="J35" s="168">
        <v>117.46</v>
      </c>
    </row>
    <row r="36" spans="1:10" ht="18" customHeight="1">
      <c r="A36" s="50" t="s">
        <v>580</v>
      </c>
      <c r="B36" s="50" t="s">
        <v>598</v>
      </c>
      <c r="C36" s="50" t="s">
        <v>601</v>
      </c>
      <c r="D36" s="50" t="s">
        <v>582</v>
      </c>
      <c r="E36" s="50" t="s">
        <v>620</v>
      </c>
      <c r="F36" s="50" t="s">
        <v>1068</v>
      </c>
      <c r="G36" s="168">
        <f t="shared" si="0"/>
        <v>0</v>
      </c>
      <c r="H36" s="168"/>
      <c r="I36" s="168"/>
      <c r="J36" s="168"/>
    </row>
    <row r="37" spans="1:10" ht="18" customHeight="1">
      <c r="A37" s="49"/>
      <c r="B37" s="49" t="s">
        <v>622</v>
      </c>
      <c r="C37" s="49"/>
      <c r="D37" s="49"/>
      <c r="E37" s="49"/>
      <c r="F37" s="49"/>
      <c r="G37" s="168">
        <f t="shared" si="0"/>
        <v>0</v>
      </c>
      <c r="H37" s="169"/>
      <c r="I37" s="169"/>
      <c r="J37" s="169"/>
    </row>
    <row r="38" spans="1:10" ht="18" customHeight="1">
      <c r="A38" s="50" t="s">
        <v>580</v>
      </c>
      <c r="B38" s="50" t="s">
        <v>587</v>
      </c>
      <c r="C38" s="50" t="s">
        <v>589</v>
      </c>
      <c r="D38" s="50" t="s">
        <v>582</v>
      </c>
      <c r="E38" s="50" t="s">
        <v>624</v>
      </c>
      <c r="F38" s="50" t="s">
        <v>1069</v>
      </c>
      <c r="G38" s="168">
        <f t="shared" si="0"/>
        <v>0</v>
      </c>
      <c r="H38" s="168"/>
      <c r="I38" s="168"/>
      <c r="J38" s="168"/>
    </row>
    <row r="39" spans="1:10" ht="18" customHeight="1">
      <c r="A39" s="49"/>
      <c r="B39" s="49" t="s">
        <v>625</v>
      </c>
      <c r="C39" s="49"/>
      <c r="D39" s="49"/>
      <c r="E39" s="49"/>
      <c r="F39" s="49"/>
      <c r="G39" s="168">
        <f t="shared" si="0"/>
        <v>243.24</v>
      </c>
      <c r="H39" s="169">
        <v>219.31</v>
      </c>
      <c r="I39" s="169"/>
      <c r="J39" s="169">
        <v>23.93</v>
      </c>
    </row>
    <row r="40" spans="1:10" ht="18" customHeight="1">
      <c r="A40" s="50" t="s">
        <v>580</v>
      </c>
      <c r="B40" s="50" t="s">
        <v>589</v>
      </c>
      <c r="C40" s="50" t="s">
        <v>581</v>
      </c>
      <c r="D40" s="50" t="s">
        <v>582</v>
      </c>
      <c r="E40" s="50" t="s">
        <v>626</v>
      </c>
      <c r="F40" s="50" t="s">
        <v>627</v>
      </c>
      <c r="G40" s="168">
        <f t="shared" si="0"/>
        <v>243.24</v>
      </c>
      <c r="H40" s="168">
        <v>219.31</v>
      </c>
      <c r="I40" s="168"/>
      <c r="J40" s="168">
        <v>23.93</v>
      </c>
    </row>
    <row r="41" spans="1:10" ht="18" customHeight="1">
      <c r="A41" s="49"/>
      <c r="B41" s="49" t="s">
        <v>628</v>
      </c>
      <c r="C41" s="49"/>
      <c r="D41" s="49"/>
      <c r="E41" s="49"/>
      <c r="F41" s="49"/>
      <c r="G41" s="168">
        <f t="shared" si="0"/>
        <v>60.46</v>
      </c>
      <c r="H41" s="169">
        <v>54.11</v>
      </c>
      <c r="I41" s="169"/>
      <c r="J41" s="169">
        <v>6.35</v>
      </c>
    </row>
    <row r="42" spans="1:10" ht="18" customHeight="1">
      <c r="A42" s="50" t="s">
        <v>580</v>
      </c>
      <c r="B42" s="50" t="s">
        <v>629</v>
      </c>
      <c r="C42" s="50" t="s">
        <v>581</v>
      </c>
      <c r="D42" s="50" t="s">
        <v>582</v>
      </c>
      <c r="E42" s="50" t="s">
        <v>630</v>
      </c>
      <c r="F42" s="50" t="s">
        <v>631</v>
      </c>
      <c r="G42" s="168">
        <f t="shared" si="0"/>
        <v>60.46</v>
      </c>
      <c r="H42" s="168">
        <v>54.11</v>
      </c>
      <c r="I42" s="168"/>
      <c r="J42" s="168">
        <v>6.35</v>
      </c>
    </row>
    <row r="43" spans="1:10" ht="18" customHeight="1">
      <c r="A43" s="50" t="s">
        <v>580</v>
      </c>
      <c r="B43" s="50" t="s">
        <v>629</v>
      </c>
      <c r="C43" s="50" t="s">
        <v>601</v>
      </c>
      <c r="D43" s="50" t="s">
        <v>582</v>
      </c>
      <c r="E43" s="50" t="s">
        <v>630</v>
      </c>
      <c r="F43" s="50" t="s">
        <v>632</v>
      </c>
      <c r="G43" s="168">
        <f t="shared" si="0"/>
        <v>0</v>
      </c>
      <c r="H43" s="168"/>
      <c r="I43" s="168"/>
      <c r="J43" s="168"/>
    </row>
    <row r="44" spans="1:10" ht="18" customHeight="1">
      <c r="A44" s="49"/>
      <c r="B44" s="49" t="s">
        <v>633</v>
      </c>
      <c r="C44" s="49"/>
      <c r="D44" s="49"/>
      <c r="E44" s="49"/>
      <c r="F44" s="49"/>
      <c r="G44" s="168">
        <f t="shared" si="0"/>
        <v>649.6</v>
      </c>
      <c r="H44" s="169">
        <v>452.19</v>
      </c>
      <c r="I44" s="169"/>
      <c r="J44" s="169">
        <v>197.41</v>
      </c>
    </row>
    <row r="45" spans="1:10" ht="18" customHeight="1">
      <c r="A45" s="50" t="s">
        <v>580</v>
      </c>
      <c r="B45" s="50" t="s">
        <v>634</v>
      </c>
      <c r="C45" s="50" t="s">
        <v>581</v>
      </c>
      <c r="D45" s="50" t="s">
        <v>582</v>
      </c>
      <c r="E45" s="50" t="s">
        <v>635</v>
      </c>
      <c r="F45" s="50" t="s">
        <v>636</v>
      </c>
      <c r="G45" s="168">
        <f t="shared" si="0"/>
        <v>649.6</v>
      </c>
      <c r="H45" s="168">
        <v>452.19</v>
      </c>
      <c r="I45" s="168"/>
      <c r="J45" s="168">
        <v>197.41</v>
      </c>
    </row>
    <row r="46" spans="1:10" ht="18" customHeight="1">
      <c r="A46" s="49"/>
      <c r="B46" s="49" t="s">
        <v>637</v>
      </c>
      <c r="C46" s="49"/>
      <c r="D46" s="49"/>
      <c r="E46" s="49"/>
      <c r="F46" s="49"/>
      <c r="G46" s="168">
        <f t="shared" si="0"/>
        <v>182.72</v>
      </c>
      <c r="H46" s="169">
        <v>150.06</v>
      </c>
      <c r="I46" s="169">
        <v>20.059999999999999</v>
      </c>
      <c r="J46" s="169">
        <v>12.6</v>
      </c>
    </row>
    <row r="47" spans="1:10" ht="18" customHeight="1">
      <c r="A47" s="50" t="s">
        <v>580</v>
      </c>
      <c r="B47" s="50" t="s">
        <v>638</v>
      </c>
      <c r="C47" s="50" t="s">
        <v>581</v>
      </c>
      <c r="D47" s="50" t="s">
        <v>582</v>
      </c>
      <c r="E47" s="50" t="s">
        <v>639</v>
      </c>
      <c r="F47" s="50" t="s">
        <v>640</v>
      </c>
      <c r="G47" s="168">
        <f t="shared" si="0"/>
        <v>162.66</v>
      </c>
      <c r="H47" s="168">
        <v>150.06</v>
      </c>
      <c r="I47" s="168"/>
      <c r="J47" s="168">
        <v>12.6</v>
      </c>
    </row>
    <row r="48" spans="1:10" ht="18" customHeight="1">
      <c r="A48" s="50" t="s">
        <v>580</v>
      </c>
      <c r="B48" s="50" t="s">
        <v>638</v>
      </c>
      <c r="C48" s="50" t="s">
        <v>589</v>
      </c>
      <c r="D48" s="50" t="s">
        <v>582</v>
      </c>
      <c r="E48" s="50" t="s">
        <v>639</v>
      </c>
      <c r="F48" s="50" t="s">
        <v>641</v>
      </c>
      <c r="G48" s="168">
        <f t="shared" si="0"/>
        <v>0</v>
      </c>
      <c r="H48" s="168"/>
      <c r="I48" s="168"/>
      <c r="J48" s="168"/>
    </row>
    <row r="49" spans="1:10" ht="18" customHeight="1">
      <c r="A49" s="50" t="s">
        <v>580</v>
      </c>
      <c r="B49" s="50" t="s">
        <v>638</v>
      </c>
      <c r="C49" s="50" t="s">
        <v>600</v>
      </c>
      <c r="D49" s="50" t="s">
        <v>582</v>
      </c>
      <c r="E49" s="50" t="s">
        <v>639</v>
      </c>
      <c r="F49" s="50" t="s">
        <v>642</v>
      </c>
      <c r="G49" s="168">
        <f t="shared" si="0"/>
        <v>20.059999999999999</v>
      </c>
      <c r="H49" s="168"/>
      <c r="I49" s="168">
        <v>20.059999999999999</v>
      </c>
      <c r="J49" s="168"/>
    </row>
    <row r="50" spans="1:10" ht="18" customHeight="1">
      <c r="A50" s="49"/>
      <c r="B50" s="49" t="s">
        <v>644</v>
      </c>
      <c r="C50" s="49"/>
      <c r="D50" s="49"/>
      <c r="E50" s="49"/>
      <c r="F50" s="49"/>
      <c r="G50" s="168">
        <f t="shared" si="0"/>
        <v>0</v>
      </c>
      <c r="H50" s="169"/>
      <c r="I50" s="169"/>
      <c r="J50" s="169"/>
    </row>
    <row r="51" spans="1:10" ht="18" customHeight="1">
      <c r="A51" s="50" t="s">
        <v>580</v>
      </c>
      <c r="B51" s="50" t="s">
        <v>645</v>
      </c>
      <c r="C51" s="50" t="s">
        <v>581</v>
      </c>
      <c r="D51" s="50" t="s">
        <v>582</v>
      </c>
      <c r="E51" s="50" t="s">
        <v>646</v>
      </c>
      <c r="F51" s="50" t="s">
        <v>647</v>
      </c>
      <c r="G51" s="168">
        <f t="shared" si="0"/>
        <v>0</v>
      </c>
      <c r="H51" s="168"/>
      <c r="I51" s="168"/>
      <c r="J51" s="168"/>
    </row>
    <row r="52" spans="1:10" ht="18" customHeight="1">
      <c r="A52" s="49"/>
      <c r="B52" s="49" t="s">
        <v>652</v>
      </c>
      <c r="C52" s="49"/>
      <c r="D52" s="49"/>
      <c r="E52" s="49"/>
      <c r="F52" s="49"/>
      <c r="G52" s="168">
        <f t="shared" si="0"/>
        <v>188.64999999999998</v>
      </c>
      <c r="H52" s="169">
        <v>163.79</v>
      </c>
      <c r="I52" s="169">
        <v>4</v>
      </c>
      <c r="J52" s="169">
        <v>20.86</v>
      </c>
    </row>
    <row r="53" spans="1:10" ht="18" customHeight="1">
      <c r="A53" s="50" t="s">
        <v>580</v>
      </c>
      <c r="B53" s="50" t="s">
        <v>653</v>
      </c>
      <c r="C53" s="50" t="s">
        <v>581</v>
      </c>
      <c r="D53" s="50" t="s">
        <v>582</v>
      </c>
      <c r="E53" s="50" t="s">
        <v>654</v>
      </c>
      <c r="F53" s="50" t="s">
        <v>655</v>
      </c>
      <c r="G53" s="168">
        <f t="shared" si="0"/>
        <v>188.64999999999998</v>
      </c>
      <c r="H53" s="168">
        <v>163.79</v>
      </c>
      <c r="I53" s="168">
        <v>4</v>
      </c>
      <c r="J53" s="168">
        <v>20.86</v>
      </c>
    </row>
    <row r="54" spans="1:10" ht="18" customHeight="1">
      <c r="A54" s="50" t="s">
        <v>580</v>
      </c>
      <c r="B54" s="50" t="s">
        <v>653</v>
      </c>
      <c r="C54" s="50" t="s">
        <v>601</v>
      </c>
      <c r="D54" s="50" t="s">
        <v>582</v>
      </c>
      <c r="E54" s="50" t="s">
        <v>654</v>
      </c>
      <c r="F54" s="50" t="s">
        <v>656</v>
      </c>
      <c r="G54" s="168">
        <f t="shared" si="0"/>
        <v>0</v>
      </c>
      <c r="H54" s="168"/>
      <c r="I54" s="168"/>
      <c r="J54" s="168"/>
    </row>
    <row r="55" spans="1:10" ht="18" customHeight="1">
      <c r="A55" s="49"/>
      <c r="B55" s="49" t="s">
        <v>657</v>
      </c>
      <c r="C55" s="49"/>
      <c r="D55" s="49"/>
      <c r="E55" s="49"/>
      <c r="F55" s="49"/>
      <c r="G55" s="168">
        <f t="shared" si="0"/>
        <v>1060.49</v>
      </c>
      <c r="H55" s="169">
        <v>907.54</v>
      </c>
      <c r="I55" s="169">
        <v>0.56999999999999995</v>
      </c>
      <c r="J55" s="169">
        <v>152.38</v>
      </c>
    </row>
    <row r="56" spans="1:10" ht="18" customHeight="1">
      <c r="A56" s="50" t="s">
        <v>580</v>
      </c>
      <c r="B56" s="50" t="s">
        <v>658</v>
      </c>
      <c r="C56" s="50" t="s">
        <v>581</v>
      </c>
      <c r="D56" s="50" t="s">
        <v>582</v>
      </c>
      <c r="E56" s="50" t="s">
        <v>659</v>
      </c>
      <c r="F56" s="50" t="s">
        <v>660</v>
      </c>
      <c r="G56" s="168">
        <f t="shared" si="0"/>
        <v>1017.8200000000002</v>
      </c>
      <c r="H56" s="168">
        <v>869.69</v>
      </c>
      <c r="I56" s="168">
        <v>0.2</v>
      </c>
      <c r="J56" s="168">
        <v>147.93</v>
      </c>
    </row>
    <row r="57" spans="1:10" ht="18" customHeight="1">
      <c r="A57" s="50" t="s">
        <v>580</v>
      </c>
      <c r="B57" s="50" t="s">
        <v>658</v>
      </c>
      <c r="C57" s="50" t="s">
        <v>600</v>
      </c>
      <c r="D57" s="50" t="s">
        <v>582</v>
      </c>
      <c r="E57" s="50" t="s">
        <v>659</v>
      </c>
      <c r="F57" s="50" t="s">
        <v>661</v>
      </c>
      <c r="G57" s="168">
        <f t="shared" si="0"/>
        <v>42.67</v>
      </c>
      <c r="H57" s="168">
        <v>37.85</v>
      </c>
      <c r="I57" s="168">
        <v>0.37</v>
      </c>
      <c r="J57" s="168">
        <v>4.45</v>
      </c>
    </row>
    <row r="58" spans="1:10" ht="18" customHeight="1">
      <c r="A58" s="49"/>
      <c r="B58" s="49" t="s">
        <v>662</v>
      </c>
      <c r="C58" s="49"/>
      <c r="D58" s="49"/>
      <c r="E58" s="49"/>
      <c r="F58" s="49"/>
      <c r="G58" s="168">
        <f t="shared" si="0"/>
        <v>228.87</v>
      </c>
      <c r="H58" s="169">
        <v>189.42</v>
      </c>
      <c r="I58" s="169">
        <v>4</v>
      </c>
      <c r="J58" s="169">
        <v>35.450000000000003</v>
      </c>
    </row>
    <row r="59" spans="1:10" ht="18" customHeight="1">
      <c r="A59" s="50" t="s">
        <v>580</v>
      </c>
      <c r="B59" s="50" t="s">
        <v>663</v>
      </c>
      <c r="C59" s="50" t="s">
        <v>581</v>
      </c>
      <c r="D59" s="50" t="s">
        <v>582</v>
      </c>
      <c r="E59" s="50" t="s">
        <v>664</v>
      </c>
      <c r="F59" s="50" t="s">
        <v>665</v>
      </c>
      <c r="G59" s="168">
        <f t="shared" si="0"/>
        <v>228.87</v>
      </c>
      <c r="H59" s="168">
        <v>189.42</v>
      </c>
      <c r="I59" s="168">
        <v>4</v>
      </c>
      <c r="J59" s="168">
        <v>35.450000000000003</v>
      </c>
    </row>
    <row r="60" spans="1:10" ht="18" customHeight="1">
      <c r="A60" s="49"/>
      <c r="B60" s="49" t="s">
        <v>666</v>
      </c>
      <c r="C60" s="49"/>
      <c r="D60" s="49"/>
      <c r="E60" s="49"/>
      <c r="F60" s="49"/>
      <c r="G60" s="168">
        <f t="shared" si="0"/>
        <v>99.58</v>
      </c>
      <c r="H60" s="169">
        <v>84.33</v>
      </c>
      <c r="I60" s="169">
        <v>2</v>
      </c>
      <c r="J60" s="169">
        <v>13.25</v>
      </c>
    </row>
    <row r="61" spans="1:10" ht="18" customHeight="1">
      <c r="A61" s="50" t="s">
        <v>580</v>
      </c>
      <c r="B61" s="50" t="s">
        <v>667</v>
      </c>
      <c r="C61" s="50" t="s">
        <v>581</v>
      </c>
      <c r="D61" s="50" t="s">
        <v>582</v>
      </c>
      <c r="E61" s="50" t="s">
        <v>668</v>
      </c>
      <c r="F61" s="50" t="s">
        <v>669</v>
      </c>
      <c r="G61" s="168">
        <f t="shared" si="0"/>
        <v>99.58</v>
      </c>
      <c r="H61" s="168">
        <v>84.33</v>
      </c>
      <c r="I61" s="168">
        <v>2</v>
      </c>
      <c r="J61" s="168">
        <v>13.25</v>
      </c>
    </row>
    <row r="62" spans="1:10" ht="18" customHeight="1">
      <c r="A62" s="50" t="s">
        <v>580</v>
      </c>
      <c r="B62" s="50" t="s">
        <v>667</v>
      </c>
      <c r="C62" s="50" t="s">
        <v>592</v>
      </c>
      <c r="D62" s="50" t="s">
        <v>582</v>
      </c>
      <c r="E62" s="50" t="s">
        <v>668</v>
      </c>
      <c r="F62" s="50" t="s">
        <v>670</v>
      </c>
      <c r="G62" s="168">
        <f t="shared" si="0"/>
        <v>0</v>
      </c>
      <c r="H62" s="168"/>
      <c r="I62" s="168"/>
      <c r="J62" s="168"/>
    </row>
    <row r="63" spans="1:10" ht="18" customHeight="1">
      <c r="A63" s="49"/>
      <c r="B63" s="49" t="s">
        <v>671</v>
      </c>
      <c r="C63" s="49"/>
      <c r="D63" s="49"/>
      <c r="E63" s="49"/>
      <c r="F63" s="49"/>
      <c r="G63" s="168">
        <f t="shared" si="0"/>
        <v>136.06</v>
      </c>
      <c r="H63" s="169">
        <v>120.88</v>
      </c>
      <c r="I63" s="169"/>
      <c r="J63" s="169">
        <v>15.18</v>
      </c>
    </row>
    <row r="64" spans="1:10" ht="18" customHeight="1">
      <c r="A64" s="50" t="s">
        <v>580</v>
      </c>
      <c r="B64" s="50" t="s">
        <v>672</v>
      </c>
      <c r="C64" s="50" t="s">
        <v>581</v>
      </c>
      <c r="D64" s="50" t="s">
        <v>582</v>
      </c>
      <c r="E64" s="50" t="s">
        <v>673</v>
      </c>
      <c r="F64" s="50" t="s">
        <v>674</v>
      </c>
      <c r="G64" s="168">
        <f t="shared" si="0"/>
        <v>136.06</v>
      </c>
      <c r="H64" s="168">
        <v>120.88</v>
      </c>
      <c r="I64" s="168"/>
      <c r="J64" s="168">
        <v>15.18</v>
      </c>
    </row>
    <row r="65" spans="1:10" ht="18" customHeight="1">
      <c r="A65" s="50" t="s">
        <v>580</v>
      </c>
      <c r="B65" s="50" t="s">
        <v>672</v>
      </c>
      <c r="C65" s="50" t="s">
        <v>585</v>
      </c>
      <c r="D65" s="50" t="s">
        <v>582</v>
      </c>
      <c r="E65" s="50" t="s">
        <v>673</v>
      </c>
      <c r="F65" s="50" t="s">
        <v>1070</v>
      </c>
      <c r="G65" s="168">
        <f t="shared" si="0"/>
        <v>0</v>
      </c>
      <c r="H65" s="168"/>
      <c r="I65" s="168"/>
      <c r="J65" s="168"/>
    </row>
    <row r="66" spans="1:10" ht="18" customHeight="1">
      <c r="A66" s="50" t="s">
        <v>580</v>
      </c>
      <c r="B66" s="50" t="s">
        <v>672</v>
      </c>
      <c r="C66" s="50" t="s">
        <v>601</v>
      </c>
      <c r="D66" s="50" t="s">
        <v>582</v>
      </c>
      <c r="E66" s="50" t="s">
        <v>673</v>
      </c>
      <c r="F66" s="50" t="s">
        <v>675</v>
      </c>
      <c r="G66" s="168">
        <f t="shared" si="0"/>
        <v>0</v>
      </c>
      <c r="H66" s="168"/>
      <c r="I66" s="168"/>
      <c r="J66" s="168"/>
    </row>
    <row r="67" spans="1:10" ht="18" customHeight="1">
      <c r="A67" s="49"/>
      <c r="B67" s="49" t="s">
        <v>676</v>
      </c>
      <c r="C67" s="49"/>
      <c r="D67" s="49"/>
      <c r="E67" s="49"/>
      <c r="F67" s="49"/>
      <c r="G67" s="168">
        <f t="shared" si="0"/>
        <v>113.25</v>
      </c>
      <c r="H67" s="169">
        <v>98.32</v>
      </c>
      <c r="I67" s="169"/>
      <c r="J67" s="169">
        <v>14.93</v>
      </c>
    </row>
    <row r="68" spans="1:10" ht="18" customHeight="1">
      <c r="A68" s="50" t="s">
        <v>580</v>
      </c>
      <c r="B68" s="50" t="s">
        <v>677</v>
      </c>
      <c r="C68" s="50" t="s">
        <v>581</v>
      </c>
      <c r="D68" s="50" t="s">
        <v>582</v>
      </c>
      <c r="E68" s="50" t="s">
        <v>678</v>
      </c>
      <c r="F68" s="50" t="s">
        <v>679</v>
      </c>
      <c r="G68" s="168">
        <f t="shared" si="0"/>
        <v>113.25</v>
      </c>
      <c r="H68" s="168">
        <v>98.32</v>
      </c>
      <c r="I68" s="168"/>
      <c r="J68" s="168">
        <v>14.93</v>
      </c>
    </row>
    <row r="69" spans="1:10" ht="18" customHeight="1">
      <c r="A69" s="49"/>
      <c r="B69" s="49" t="s">
        <v>1071</v>
      </c>
      <c r="C69" s="49"/>
      <c r="D69" s="49"/>
      <c r="E69" s="49"/>
      <c r="F69" s="49"/>
      <c r="G69" s="168">
        <f t="shared" si="0"/>
        <v>1354.42</v>
      </c>
      <c r="H69" s="169">
        <v>1175.1300000000001</v>
      </c>
      <c r="I69" s="169"/>
      <c r="J69" s="169">
        <v>179.29</v>
      </c>
    </row>
    <row r="70" spans="1:10" ht="18" customHeight="1">
      <c r="A70" s="50" t="s">
        <v>580</v>
      </c>
      <c r="B70" s="50" t="s">
        <v>1072</v>
      </c>
      <c r="C70" s="50" t="s">
        <v>581</v>
      </c>
      <c r="D70" s="50" t="s">
        <v>582</v>
      </c>
      <c r="E70" s="50" t="s">
        <v>1073</v>
      </c>
      <c r="F70" s="50" t="s">
        <v>1074</v>
      </c>
      <c r="G70" s="168">
        <f t="shared" si="0"/>
        <v>1069.94</v>
      </c>
      <c r="H70" s="168">
        <v>890.65</v>
      </c>
      <c r="I70" s="168"/>
      <c r="J70" s="168">
        <v>179.29</v>
      </c>
    </row>
    <row r="71" spans="1:10" ht="18" customHeight="1">
      <c r="A71" s="50" t="s">
        <v>580</v>
      </c>
      <c r="B71" s="50" t="s">
        <v>1072</v>
      </c>
      <c r="C71" s="50" t="s">
        <v>585</v>
      </c>
      <c r="D71" s="50" t="s">
        <v>582</v>
      </c>
      <c r="E71" s="50" t="s">
        <v>1073</v>
      </c>
      <c r="F71" s="50" t="s">
        <v>1805</v>
      </c>
      <c r="G71" s="168">
        <f t="shared" ref="G71:G134" si="1">H71+I71+J71</f>
        <v>0</v>
      </c>
      <c r="H71" s="168"/>
      <c r="I71" s="168"/>
      <c r="J71" s="168"/>
    </row>
    <row r="72" spans="1:10" ht="18" customHeight="1">
      <c r="A72" s="50" t="s">
        <v>580</v>
      </c>
      <c r="B72" s="50" t="s">
        <v>1072</v>
      </c>
      <c r="C72" s="50" t="s">
        <v>596</v>
      </c>
      <c r="D72" s="50" t="s">
        <v>582</v>
      </c>
      <c r="E72" s="50" t="s">
        <v>1073</v>
      </c>
      <c r="F72" s="50" t="s">
        <v>1806</v>
      </c>
      <c r="G72" s="168">
        <f t="shared" si="1"/>
        <v>0</v>
      </c>
      <c r="H72" s="168"/>
      <c r="I72" s="168"/>
      <c r="J72" s="168"/>
    </row>
    <row r="73" spans="1:10" ht="18" customHeight="1">
      <c r="A73" s="50" t="s">
        <v>580</v>
      </c>
      <c r="B73" s="50" t="s">
        <v>1072</v>
      </c>
      <c r="C73" s="50" t="s">
        <v>600</v>
      </c>
      <c r="D73" s="50" t="s">
        <v>582</v>
      </c>
      <c r="E73" s="50" t="s">
        <v>1073</v>
      </c>
      <c r="F73" s="50" t="s">
        <v>1075</v>
      </c>
      <c r="G73" s="168">
        <f t="shared" si="1"/>
        <v>284.48</v>
      </c>
      <c r="H73" s="168">
        <v>284.48</v>
      </c>
      <c r="I73" s="168"/>
      <c r="J73" s="168"/>
    </row>
    <row r="74" spans="1:10" ht="18" customHeight="1">
      <c r="A74" s="49"/>
      <c r="B74" s="49" t="s">
        <v>680</v>
      </c>
      <c r="C74" s="49"/>
      <c r="D74" s="49"/>
      <c r="E74" s="49"/>
      <c r="F74" s="49"/>
      <c r="G74" s="168">
        <f t="shared" si="1"/>
        <v>6.07</v>
      </c>
      <c r="H74" s="169">
        <v>5.3</v>
      </c>
      <c r="I74" s="169">
        <v>0.45</v>
      </c>
      <c r="J74" s="169">
        <v>0.32</v>
      </c>
    </row>
    <row r="75" spans="1:10" ht="18" customHeight="1">
      <c r="A75" s="50" t="s">
        <v>580</v>
      </c>
      <c r="B75" s="50" t="s">
        <v>601</v>
      </c>
      <c r="C75" s="50" t="s">
        <v>601</v>
      </c>
      <c r="D75" s="50" t="s">
        <v>582</v>
      </c>
      <c r="E75" s="50" t="s">
        <v>681</v>
      </c>
      <c r="F75" s="50" t="s">
        <v>682</v>
      </c>
      <c r="G75" s="168">
        <f t="shared" si="1"/>
        <v>6.07</v>
      </c>
      <c r="H75" s="168">
        <v>5.3</v>
      </c>
      <c r="I75" s="168">
        <v>0.45</v>
      </c>
      <c r="J75" s="168">
        <v>0.32</v>
      </c>
    </row>
    <row r="76" spans="1:10" ht="18" customHeight="1">
      <c r="A76" s="49" t="s">
        <v>683</v>
      </c>
      <c r="B76" s="49"/>
      <c r="C76" s="49"/>
      <c r="D76" s="49"/>
      <c r="E76" s="49"/>
      <c r="F76" s="49"/>
      <c r="G76" s="168">
        <f t="shared" si="1"/>
        <v>76.37</v>
      </c>
      <c r="H76" s="169">
        <v>70.849999999999994</v>
      </c>
      <c r="I76" s="169">
        <v>0.87</v>
      </c>
      <c r="J76" s="169">
        <v>4.6500000000000004</v>
      </c>
    </row>
    <row r="77" spans="1:10" ht="18" customHeight="1">
      <c r="A77" s="49"/>
      <c r="B77" s="49" t="s">
        <v>619</v>
      </c>
      <c r="C77" s="49"/>
      <c r="D77" s="49"/>
      <c r="E77" s="49"/>
      <c r="F77" s="49"/>
      <c r="G77" s="168">
        <f t="shared" si="1"/>
        <v>76.37</v>
      </c>
      <c r="H77" s="169">
        <v>70.849999999999994</v>
      </c>
      <c r="I77" s="169">
        <v>0.87</v>
      </c>
      <c r="J77" s="169">
        <v>4.6500000000000004</v>
      </c>
    </row>
    <row r="78" spans="1:10" ht="18" customHeight="1">
      <c r="A78" s="50" t="s">
        <v>684</v>
      </c>
      <c r="B78" s="50" t="s">
        <v>598</v>
      </c>
      <c r="C78" s="50" t="s">
        <v>604</v>
      </c>
      <c r="D78" s="50" t="s">
        <v>685</v>
      </c>
      <c r="E78" s="50" t="s">
        <v>686</v>
      </c>
      <c r="F78" s="50" t="s">
        <v>1076</v>
      </c>
      <c r="G78" s="168">
        <f t="shared" si="1"/>
        <v>0</v>
      </c>
      <c r="H78" s="168"/>
      <c r="I78" s="168"/>
      <c r="J78" s="168"/>
    </row>
    <row r="79" spans="1:10" ht="18" customHeight="1">
      <c r="A79" s="50" t="s">
        <v>684</v>
      </c>
      <c r="B79" s="50" t="s">
        <v>598</v>
      </c>
      <c r="C79" s="50" t="s">
        <v>587</v>
      </c>
      <c r="D79" s="50" t="s">
        <v>685</v>
      </c>
      <c r="E79" s="50" t="s">
        <v>686</v>
      </c>
      <c r="F79" s="50" t="s">
        <v>687</v>
      </c>
      <c r="G79" s="168">
        <f t="shared" si="1"/>
        <v>76.37</v>
      </c>
      <c r="H79" s="168">
        <v>70.849999999999994</v>
      </c>
      <c r="I79" s="168">
        <v>0.87</v>
      </c>
      <c r="J79" s="168">
        <v>4.6500000000000004</v>
      </c>
    </row>
    <row r="80" spans="1:10" ht="18" customHeight="1">
      <c r="A80" s="49" t="s">
        <v>688</v>
      </c>
      <c r="B80" s="49"/>
      <c r="C80" s="49"/>
      <c r="D80" s="49"/>
      <c r="E80" s="49"/>
      <c r="F80" s="49"/>
      <c r="G80" s="168">
        <f t="shared" si="1"/>
        <v>5095.34</v>
      </c>
      <c r="H80" s="169">
        <v>3831.92</v>
      </c>
      <c r="I80" s="169">
        <v>57.85</v>
      </c>
      <c r="J80" s="169">
        <v>1205.57</v>
      </c>
    </row>
    <row r="81" spans="1:10" ht="18" customHeight="1">
      <c r="A81" s="49"/>
      <c r="B81" s="49" t="s">
        <v>579</v>
      </c>
      <c r="C81" s="49"/>
      <c r="D81" s="49"/>
      <c r="E81" s="49"/>
      <c r="F81" s="49"/>
      <c r="G81" s="168">
        <f t="shared" si="1"/>
        <v>0</v>
      </c>
      <c r="H81" s="169"/>
      <c r="I81" s="169"/>
      <c r="J81" s="169"/>
    </row>
    <row r="82" spans="1:10" ht="18" customHeight="1">
      <c r="A82" s="50" t="s">
        <v>689</v>
      </c>
      <c r="B82" s="50" t="s">
        <v>581</v>
      </c>
      <c r="C82" s="50" t="s">
        <v>601</v>
      </c>
      <c r="D82" s="50" t="s">
        <v>690</v>
      </c>
      <c r="E82" s="50" t="s">
        <v>1077</v>
      </c>
      <c r="F82" s="50" t="s">
        <v>1807</v>
      </c>
      <c r="G82" s="168">
        <f t="shared" si="1"/>
        <v>0</v>
      </c>
      <c r="H82" s="168"/>
      <c r="I82" s="168"/>
      <c r="J82" s="168"/>
    </row>
    <row r="83" spans="1:10" ht="18" customHeight="1">
      <c r="A83" s="49"/>
      <c r="B83" s="49" t="s">
        <v>591</v>
      </c>
      <c r="C83" s="49"/>
      <c r="D83" s="49"/>
      <c r="E83" s="49"/>
      <c r="F83" s="49"/>
      <c r="G83" s="168">
        <f t="shared" si="1"/>
        <v>3022</v>
      </c>
      <c r="H83" s="169">
        <v>2274.44</v>
      </c>
      <c r="I83" s="169">
        <v>33.99</v>
      </c>
      <c r="J83" s="169">
        <v>713.57</v>
      </c>
    </row>
    <row r="84" spans="1:10" ht="18" customHeight="1">
      <c r="A84" s="50" t="s">
        <v>689</v>
      </c>
      <c r="B84" s="50" t="s">
        <v>592</v>
      </c>
      <c r="C84" s="50" t="s">
        <v>581</v>
      </c>
      <c r="D84" s="50" t="s">
        <v>690</v>
      </c>
      <c r="E84" s="50" t="s">
        <v>691</v>
      </c>
      <c r="F84" s="50" t="s">
        <v>692</v>
      </c>
      <c r="G84" s="168">
        <f t="shared" si="1"/>
        <v>3022</v>
      </c>
      <c r="H84" s="168">
        <v>2274.44</v>
      </c>
      <c r="I84" s="168">
        <v>33.99</v>
      </c>
      <c r="J84" s="168">
        <v>713.57</v>
      </c>
    </row>
    <row r="85" spans="1:10" ht="18" customHeight="1">
      <c r="A85" s="50" t="s">
        <v>689</v>
      </c>
      <c r="B85" s="50" t="s">
        <v>592</v>
      </c>
      <c r="C85" s="50" t="s">
        <v>796</v>
      </c>
      <c r="D85" s="50" t="s">
        <v>690</v>
      </c>
      <c r="E85" s="50" t="s">
        <v>691</v>
      </c>
      <c r="F85" s="50" t="s">
        <v>1078</v>
      </c>
      <c r="G85" s="168">
        <f t="shared" si="1"/>
        <v>0</v>
      </c>
      <c r="H85" s="168"/>
      <c r="I85" s="168"/>
      <c r="J85" s="168"/>
    </row>
    <row r="86" spans="1:10" ht="18" customHeight="1">
      <c r="A86" s="50" t="s">
        <v>689</v>
      </c>
      <c r="B86" s="50" t="s">
        <v>592</v>
      </c>
      <c r="C86" s="50" t="s">
        <v>601</v>
      </c>
      <c r="D86" s="50" t="s">
        <v>690</v>
      </c>
      <c r="E86" s="50" t="s">
        <v>691</v>
      </c>
      <c r="F86" s="50" t="s">
        <v>694</v>
      </c>
      <c r="G86" s="168">
        <f t="shared" si="1"/>
        <v>0</v>
      </c>
      <c r="H86" s="168"/>
      <c r="I86" s="168"/>
      <c r="J86" s="168"/>
    </row>
    <row r="87" spans="1:10" ht="18" customHeight="1">
      <c r="A87" s="49"/>
      <c r="B87" s="49" t="s">
        <v>609</v>
      </c>
      <c r="C87" s="49"/>
      <c r="D87" s="49"/>
      <c r="E87" s="49"/>
      <c r="F87" s="49"/>
      <c r="G87" s="168">
        <f t="shared" si="1"/>
        <v>811.95</v>
      </c>
      <c r="H87" s="169">
        <v>625.73</v>
      </c>
      <c r="I87" s="169"/>
      <c r="J87" s="169">
        <v>186.22</v>
      </c>
    </row>
    <row r="88" spans="1:10" ht="18" customHeight="1">
      <c r="A88" s="50" t="s">
        <v>689</v>
      </c>
      <c r="B88" s="50" t="s">
        <v>585</v>
      </c>
      <c r="C88" s="50" t="s">
        <v>581</v>
      </c>
      <c r="D88" s="50" t="s">
        <v>690</v>
      </c>
      <c r="E88" s="50" t="s">
        <v>695</v>
      </c>
      <c r="F88" s="50" t="s">
        <v>696</v>
      </c>
      <c r="G88" s="168">
        <f t="shared" si="1"/>
        <v>811.95</v>
      </c>
      <c r="H88" s="168">
        <v>625.73</v>
      </c>
      <c r="I88" s="168"/>
      <c r="J88" s="168">
        <v>186.22</v>
      </c>
    </row>
    <row r="89" spans="1:10" ht="18" customHeight="1">
      <c r="A89" s="49"/>
      <c r="B89" s="49" t="s">
        <v>613</v>
      </c>
      <c r="C89" s="49"/>
      <c r="D89" s="49"/>
      <c r="E89" s="49"/>
      <c r="F89" s="49"/>
      <c r="G89" s="168">
        <f t="shared" si="1"/>
        <v>894.58</v>
      </c>
      <c r="H89" s="169">
        <v>670.14</v>
      </c>
      <c r="I89" s="169">
        <v>23.86</v>
      </c>
      <c r="J89" s="169">
        <v>200.58</v>
      </c>
    </row>
    <row r="90" spans="1:10" ht="18" customHeight="1">
      <c r="A90" s="50" t="s">
        <v>689</v>
      </c>
      <c r="B90" s="50" t="s">
        <v>596</v>
      </c>
      <c r="C90" s="50" t="s">
        <v>581</v>
      </c>
      <c r="D90" s="50" t="s">
        <v>690</v>
      </c>
      <c r="E90" s="50" t="s">
        <v>697</v>
      </c>
      <c r="F90" s="50" t="s">
        <v>698</v>
      </c>
      <c r="G90" s="168">
        <f t="shared" si="1"/>
        <v>894.58</v>
      </c>
      <c r="H90" s="168">
        <v>670.14</v>
      </c>
      <c r="I90" s="168">
        <v>23.86</v>
      </c>
      <c r="J90" s="168">
        <v>200.58</v>
      </c>
    </row>
    <row r="91" spans="1:10" ht="18" customHeight="1">
      <c r="A91" s="49"/>
      <c r="B91" s="49" t="s">
        <v>619</v>
      </c>
      <c r="C91" s="49"/>
      <c r="D91" s="49"/>
      <c r="E91" s="49"/>
      <c r="F91" s="49"/>
      <c r="G91" s="168">
        <f t="shared" si="1"/>
        <v>366.81</v>
      </c>
      <c r="H91" s="169">
        <v>261.61</v>
      </c>
      <c r="I91" s="169"/>
      <c r="J91" s="169">
        <v>105.2</v>
      </c>
    </row>
    <row r="92" spans="1:10" ht="18" customHeight="1">
      <c r="A92" s="50" t="s">
        <v>689</v>
      </c>
      <c r="B92" s="50" t="s">
        <v>598</v>
      </c>
      <c r="C92" s="50" t="s">
        <v>581</v>
      </c>
      <c r="D92" s="50" t="s">
        <v>690</v>
      </c>
      <c r="E92" s="50" t="s">
        <v>699</v>
      </c>
      <c r="F92" s="50" t="s">
        <v>700</v>
      </c>
      <c r="G92" s="168">
        <f t="shared" si="1"/>
        <v>366.81</v>
      </c>
      <c r="H92" s="168">
        <v>261.61</v>
      </c>
      <c r="I92" s="168"/>
      <c r="J92" s="168">
        <v>105.2</v>
      </c>
    </row>
    <row r="93" spans="1:10" ht="18" customHeight="1">
      <c r="A93" s="50" t="s">
        <v>689</v>
      </c>
      <c r="B93" s="50" t="s">
        <v>598</v>
      </c>
      <c r="C93" s="50" t="s">
        <v>585</v>
      </c>
      <c r="D93" s="50" t="s">
        <v>690</v>
      </c>
      <c r="E93" s="50" t="s">
        <v>699</v>
      </c>
      <c r="F93" s="50" t="s">
        <v>701</v>
      </c>
      <c r="G93" s="168">
        <f t="shared" si="1"/>
        <v>0</v>
      </c>
      <c r="H93" s="168"/>
      <c r="I93" s="168"/>
      <c r="J93" s="168"/>
    </row>
    <row r="94" spans="1:10" ht="18" customHeight="1">
      <c r="A94" s="50" t="s">
        <v>689</v>
      </c>
      <c r="B94" s="50" t="s">
        <v>598</v>
      </c>
      <c r="C94" s="50" t="s">
        <v>587</v>
      </c>
      <c r="D94" s="50" t="s">
        <v>690</v>
      </c>
      <c r="E94" s="50" t="s">
        <v>699</v>
      </c>
      <c r="F94" s="50" t="s">
        <v>702</v>
      </c>
      <c r="G94" s="168">
        <f t="shared" si="1"/>
        <v>0</v>
      </c>
      <c r="H94" s="168"/>
      <c r="I94" s="168"/>
      <c r="J94" s="168"/>
    </row>
    <row r="95" spans="1:10" ht="18" customHeight="1">
      <c r="A95" s="50" t="s">
        <v>689</v>
      </c>
      <c r="B95" s="50" t="s">
        <v>598</v>
      </c>
      <c r="C95" s="50" t="s">
        <v>629</v>
      </c>
      <c r="D95" s="50" t="s">
        <v>690</v>
      </c>
      <c r="E95" s="50" t="s">
        <v>699</v>
      </c>
      <c r="F95" s="50" t="s">
        <v>703</v>
      </c>
      <c r="G95" s="168">
        <f t="shared" si="1"/>
        <v>0</v>
      </c>
      <c r="H95" s="168"/>
      <c r="I95" s="168"/>
      <c r="J95" s="168"/>
    </row>
    <row r="96" spans="1:10" ht="18" customHeight="1">
      <c r="A96" s="50" t="s">
        <v>689</v>
      </c>
      <c r="B96" s="50" t="s">
        <v>598</v>
      </c>
      <c r="C96" s="50" t="s">
        <v>601</v>
      </c>
      <c r="D96" s="50" t="s">
        <v>690</v>
      </c>
      <c r="E96" s="50" t="s">
        <v>699</v>
      </c>
      <c r="F96" s="50" t="s">
        <v>704</v>
      </c>
      <c r="G96" s="168">
        <f t="shared" si="1"/>
        <v>0</v>
      </c>
      <c r="H96" s="168"/>
      <c r="I96" s="168"/>
      <c r="J96" s="168"/>
    </row>
    <row r="97" spans="1:10" ht="18" customHeight="1">
      <c r="A97" s="49"/>
      <c r="B97" s="49" t="s">
        <v>680</v>
      </c>
      <c r="C97" s="49"/>
      <c r="D97" s="49"/>
      <c r="E97" s="49"/>
      <c r="F97" s="49"/>
      <c r="G97" s="168">
        <f t="shared" si="1"/>
        <v>0</v>
      </c>
      <c r="H97" s="169"/>
      <c r="I97" s="169"/>
      <c r="J97" s="169"/>
    </row>
    <row r="98" spans="1:10" ht="18" customHeight="1">
      <c r="A98" s="50" t="s">
        <v>689</v>
      </c>
      <c r="B98" s="50" t="s">
        <v>601</v>
      </c>
      <c r="C98" s="50" t="s">
        <v>581</v>
      </c>
      <c r="D98" s="50" t="s">
        <v>690</v>
      </c>
      <c r="E98" s="50" t="s">
        <v>1079</v>
      </c>
      <c r="F98" s="50" t="s">
        <v>1080</v>
      </c>
      <c r="G98" s="168">
        <f t="shared" si="1"/>
        <v>0</v>
      </c>
      <c r="H98" s="168"/>
      <c r="I98" s="168"/>
      <c r="J98" s="168"/>
    </row>
    <row r="99" spans="1:10" ht="18" customHeight="1">
      <c r="A99" s="49" t="s">
        <v>705</v>
      </c>
      <c r="B99" s="49"/>
      <c r="C99" s="49"/>
      <c r="D99" s="49"/>
      <c r="E99" s="49"/>
      <c r="F99" s="49"/>
      <c r="G99" s="168">
        <f t="shared" si="1"/>
        <v>29009.07</v>
      </c>
      <c r="H99" s="169">
        <v>28469.13</v>
      </c>
      <c r="I99" s="169">
        <v>42.16</v>
      </c>
      <c r="J99" s="169">
        <v>497.78</v>
      </c>
    </row>
    <row r="100" spans="1:10" ht="18" customHeight="1">
      <c r="A100" s="49"/>
      <c r="B100" s="49" t="s">
        <v>579</v>
      </c>
      <c r="C100" s="49"/>
      <c r="D100" s="49"/>
      <c r="E100" s="49"/>
      <c r="F100" s="49"/>
      <c r="G100" s="168">
        <f t="shared" si="1"/>
        <v>565.73</v>
      </c>
      <c r="H100" s="169">
        <v>526.51</v>
      </c>
      <c r="I100" s="169">
        <v>4</v>
      </c>
      <c r="J100" s="169">
        <v>35.22</v>
      </c>
    </row>
    <row r="101" spans="1:10" ht="18" customHeight="1">
      <c r="A101" s="50" t="s">
        <v>706</v>
      </c>
      <c r="B101" s="50" t="s">
        <v>581</v>
      </c>
      <c r="C101" s="50" t="s">
        <v>581</v>
      </c>
      <c r="D101" s="50" t="s">
        <v>707</v>
      </c>
      <c r="E101" s="50" t="s">
        <v>708</v>
      </c>
      <c r="F101" s="50" t="s">
        <v>709</v>
      </c>
      <c r="G101" s="168">
        <f t="shared" si="1"/>
        <v>0</v>
      </c>
      <c r="H101" s="168"/>
      <c r="I101" s="168"/>
      <c r="J101" s="168"/>
    </row>
    <row r="102" spans="1:10" ht="18" customHeight="1">
      <c r="A102" s="50" t="s">
        <v>706</v>
      </c>
      <c r="B102" s="50" t="s">
        <v>581</v>
      </c>
      <c r="C102" s="50" t="s">
        <v>592</v>
      </c>
      <c r="D102" s="50" t="s">
        <v>707</v>
      </c>
      <c r="E102" s="50" t="s">
        <v>708</v>
      </c>
      <c r="F102" s="50" t="s">
        <v>710</v>
      </c>
      <c r="G102" s="168">
        <f t="shared" si="1"/>
        <v>0</v>
      </c>
      <c r="H102" s="168"/>
      <c r="I102" s="168"/>
      <c r="J102" s="168"/>
    </row>
    <row r="103" spans="1:10" ht="18" customHeight="1">
      <c r="A103" s="50" t="s">
        <v>706</v>
      </c>
      <c r="B103" s="50" t="s">
        <v>581</v>
      </c>
      <c r="C103" s="50" t="s">
        <v>604</v>
      </c>
      <c r="D103" s="50" t="s">
        <v>707</v>
      </c>
      <c r="E103" s="50" t="s">
        <v>708</v>
      </c>
      <c r="F103" s="50" t="s">
        <v>711</v>
      </c>
      <c r="G103" s="168">
        <f t="shared" si="1"/>
        <v>565.73</v>
      </c>
      <c r="H103" s="168">
        <v>526.51</v>
      </c>
      <c r="I103" s="168">
        <v>4</v>
      </c>
      <c r="J103" s="168">
        <v>35.22</v>
      </c>
    </row>
    <row r="104" spans="1:10" ht="18" customHeight="1">
      <c r="A104" s="50" t="s">
        <v>706</v>
      </c>
      <c r="B104" s="50" t="s">
        <v>581</v>
      </c>
      <c r="C104" s="50" t="s">
        <v>601</v>
      </c>
      <c r="D104" s="50" t="s">
        <v>707</v>
      </c>
      <c r="E104" s="50" t="s">
        <v>708</v>
      </c>
      <c r="F104" s="50" t="s">
        <v>712</v>
      </c>
      <c r="G104" s="168">
        <f t="shared" si="1"/>
        <v>0</v>
      </c>
      <c r="H104" s="168"/>
      <c r="I104" s="168"/>
      <c r="J104" s="168"/>
    </row>
    <row r="105" spans="1:10" ht="18" customHeight="1">
      <c r="A105" s="49"/>
      <c r="B105" s="49" t="s">
        <v>591</v>
      </c>
      <c r="C105" s="49"/>
      <c r="D105" s="49"/>
      <c r="E105" s="49"/>
      <c r="F105" s="49"/>
      <c r="G105" s="168">
        <f t="shared" si="1"/>
        <v>25746.81</v>
      </c>
      <c r="H105" s="169">
        <v>25307.5</v>
      </c>
      <c r="I105" s="169">
        <v>34.159999999999997</v>
      </c>
      <c r="J105" s="169">
        <v>405.15</v>
      </c>
    </row>
    <row r="106" spans="1:10" ht="18" customHeight="1">
      <c r="A106" s="50" t="s">
        <v>706</v>
      </c>
      <c r="B106" s="50" t="s">
        <v>592</v>
      </c>
      <c r="C106" s="50" t="s">
        <v>581</v>
      </c>
      <c r="D106" s="50" t="s">
        <v>707</v>
      </c>
      <c r="E106" s="50" t="s">
        <v>713</v>
      </c>
      <c r="F106" s="50" t="s">
        <v>714</v>
      </c>
      <c r="G106" s="168">
        <f t="shared" si="1"/>
        <v>292.34000000000003</v>
      </c>
      <c r="H106" s="168">
        <v>287.45</v>
      </c>
      <c r="I106" s="168">
        <v>0.16</v>
      </c>
      <c r="J106" s="168">
        <v>4.7300000000000004</v>
      </c>
    </row>
    <row r="107" spans="1:10" ht="18" customHeight="1">
      <c r="A107" s="50" t="s">
        <v>706</v>
      </c>
      <c r="B107" s="50" t="s">
        <v>592</v>
      </c>
      <c r="C107" s="50" t="s">
        <v>592</v>
      </c>
      <c r="D107" s="50" t="s">
        <v>707</v>
      </c>
      <c r="E107" s="50" t="s">
        <v>713</v>
      </c>
      <c r="F107" s="50" t="s">
        <v>715</v>
      </c>
      <c r="G107" s="168">
        <f t="shared" si="1"/>
        <v>21113</v>
      </c>
      <c r="H107" s="168">
        <v>20772.68</v>
      </c>
      <c r="I107" s="168">
        <v>18</v>
      </c>
      <c r="J107" s="168">
        <v>322.32</v>
      </c>
    </row>
    <row r="108" spans="1:10" ht="18" customHeight="1">
      <c r="A108" s="50" t="s">
        <v>706</v>
      </c>
      <c r="B108" s="50" t="s">
        <v>592</v>
      </c>
      <c r="C108" s="50" t="s">
        <v>604</v>
      </c>
      <c r="D108" s="50" t="s">
        <v>707</v>
      </c>
      <c r="E108" s="50" t="s">
        <v>713</v>
      </c>
      <c r="F108" s="50" t="s">
        <v>716</v>
      </c>
      <c r="G108" s="168">
        <f t="shared" si="1"/>
        <v>1233.68</v>
      </c>
      <c r="H108" s="168">
        <v>1208.04</v>
      </c>
      <c r="I108" s="168">
        <v>4</v>
      </c>
      <c r="J108" s="168">
        <v>21.64</v>
      </c>
    </row>
    <row r="109" spans="1:10" ht="18" customHeight="1">
      <c r="A109" s="50" t="s">
        <v>706</v>
      </c>
      <c r="B109" s="50" t="s">
        <v>592</v>
      </c>
      <c r="C109" s="50" t="s">
        <v>585</v>
      </c>
      <c r="D109" s="50" t="s">
        <v>707</v>
      </c>
      <c r="E109" s="50" t="s">
        <v>713</v>
      </c>
      <c r="F109" s="50" t="s">
        <v>717</v>
      </c>
      <c r="G109" s="168">
        <f t="shared" si="1"/>
        <v>3107.79</v>
      </c>
      <c r="H109" s="168">
        <v>3039.33</v>
      </c>
      <c r="I109" s="168">
        <v>12</v>
      </c>
      <c r="J109" s="168">
        <v>56.46</v>
      </c>
    </row>
    <row r="110" spans="1:10" ht="18" customHeight="1">
      <c r="A110" s="50" t="s">
        <v>706</v>
      </c>
      <c r="B110" s="50" t="s">
        <v>592</v>
      </c>
      <c r="C110" s="50" t="s">
        <v>601</v>
      </c>
      <c r="D110" s="50" t="s">
        <v>707</v>
      </c>
      <c r="E110" s="50" t="s">
        <v>713</v>
      </c>
      <c r="F110" s="50" t="s">
        <v>718</v>
      </c>
      <c r="G110" s="168">
        <f t="shared" si="1"/>
        <v>0</v>
      </c>
      <c r="H110" s="168"/>
      <c r="I110" s="168"/>
      <c r="J110" s="168"/>
    </row>
    <row r="111" spans="1:10" ht="18" customHeight="1">
      <c r="A111" s="49"/>
      <c r="B111" s="49" t="s">
        <v>603</v>
      </c>
      <c r="C111" s="49"/>
      <c r="D111" s="49"/>
      <c r="E111" s="49"/>
      <c r="F111" s="49"/>
      <c r="G111" s="168">
        <f t="shared" si="1"/>
        <v>2205.41</v>
      </c>
      <c r="H111" s="169">
        <v>2162.67</v>
      </c>
      <c r="I111" s="169"/>
      <c r="J111" s="169">
        <v>42.74</v>
      </c>
    </row>
    <row r="112" spans="1:10" ht="18" customHeight="1">
      <c r="A112" s="50" t="s">
        <v>706</v>
      </c>
      <c r="B112" s="50" t="s">
        <v>604</v>
      </c>
      <c r="C112" s="50" t="s">
        <v>592</v>
      </c>
      <c r="D112" s="50" t="s">
        <v>707</v>
      </c>
      <c r="E112" s="50" t="s">
        <v>719</v>
      </c>
      <c r="F112" s="50" t="s">
        <v>1808</v>
      </c>
      <c r="G112" s="168">
        <f t="shared" si="1"/>
        <v>2205.41</v>
      </c>
      <c r="H112" s="168">
        <v>2162.67</v>
      </c>
      <c r="I112" s="168"/>
      <c r="J112" s="168">
        <v>42.74</v>
      </c>
    </row>
    <row r="113" spans="1:10" ht="18" customHeight="1">
      <c r="A113" s="49"/>
      <c r="B113" s="49" t="s">
        <v>622</v>
      </c>
      <c r="C113" s="49"/>
      <c r="D113" s="49"/>
      <c r="E113" s="49"/>
      <c r="F113" s="49"/>
      <c r="G113" s="168">
        <f t="shared" si="1"/>
        <v>149.06</v>
      </c>
      <c r="H113" s="169">
        <v>146.84</v>
      </c>
      <c r="I113" s="169"/>
      <c r="J113" s="169">
        <v>2.2200000000000002</v>
      </c>
    </row>
    <row r="114" spans="1:10" ht="18" customHeight="1">
      <c r="A114" s="50" t="s">
        <v>706</v>
      </c>
      <c r="B114" s="50" t="s">
        <v>587</v>
      </c>
      <c r="C114" s="50" t="s">
        <v>581</v>
      </c>
      <c r="D114" s="50" t="s">
        <v>707</v>
      </c>
      <c r="E114" s="50" t="s">
        <v>720</v>
      </c>
      <c r="F114" s="50" t="s">
        <v>721</v>
      </c>
      <c r="G114" s="168">
        <f t="shared" si="1"/>
        <v>149.06</v>
      </c>
      <c r="H114" s="168">
        <v>146.84</v>
      </c>
      <c r="I114" s="168"/>
      <c r="J114" s="168">
        <v>2.2200000000000002</v>
      </c>
    </row>
    <row r="115" spans="1:10" ht="18" customHeight="1">
      <c r="A115" s="49"/>
      <c r="B115" s="49" t="s">
        <v>625</v>
      </c>
      <c r="C115" s="49"/>
      <c r="D115" s="49"/>
      <c r="E115" s="49"/>
      <c r="F115" s="49"/>
      <c r="G115" s="168">
        <f t="shared" si="1"/>
        <v>342.06</v>
      </c>
      <c r="H115" s="169">
        <v>325.61</v>
      </c>
      <c r="I115" s="169">
        <v>4</v>
      </c>
      <c r="J115" s="169">
        <v>12.45</v>
      </c>
    </row>
    <row r="116" spans="1:10" ht="18" customHeight="1">
      <c r="A116" s="50" t="s">
        <v>706</v>
      </c>
      <c r="B116" s="50" t="s">
        <v>589</v>
      </c>
      <c r="C116" s="50" t="s">
        <v>581</v>
      </c>
      <c r="D116" s="50" t="s">
        <v>707</v>
      </c>
      <c r="E116" s="50" t="s">
        <v>722</v>
      </c>
      <c r="F116" s="50" t="s">
        <v>723</v>
      </c>
      <c r="G116" s="168">
        <f t="shared" si="1"/>
        <v>215.04</v>
      </c>
      <c r="H116" s="168">
        <v>208.82</v>
      </c>
      <c r="I116" s="168">
        <v>2</v>
      </c>
      <c r="J116" s="168">
        <v>4.22</v>
      </c>
    </row>
    <row r="117" spans="1:10" ht="18" customHeight="1">
      <c r="A117" s="50" t="s">
        <v>706</v>
      </c>
      <c r="B117" s="50" t="s">
        <v>589</v>
      </c>
      <c r="C117" s="50" t="s">
        <v>592</v>
      </c>
      <c r="D117" s="50" t="s">
        <v>707</v>
      </c>
      <c r="E117" s="50" t="s">
        <v>722</v>
      </c>
      <c r="F117" s="50" t="s">
        <v>724</v>
      </c>
      <c r="G117" s="168">
        <f t="shared" si="1"/>
        <v>127.02000000000001</v>
      </c>
      <c r="H117" s="168">
        <v>116.79</v>
      </c>
      <c r="I117" s="168">
        <v>2</v>
      </c>
      <c r="J117" s="168">
        <v>8.23</v>
      </c>
    </row>
    <row r="118" spans="1:10" ht="18" customHeight="1">
      <c r="A118" s="49"/>
      <c r="B118" s="49" t="s">
        <v>725</v>
      </c>
      <c r="C118" s="49"/>
      <c r="D118" s="49"/>
      <c r="E118" s="49"/>
      <c r="F118" s="49"/>
      <c r="G118" s="168">
        <f t="shared" si="1"/>
        <v>0</v>
      </c>
      <c r="H118" s="169"/>
      <c r="I118" s="169"/>
      <c r="J118" s="169"/>
    </row>
    <row r="119" spans="1:10" ht="18" customHeight="1">
      <c r="A119" s="50" t="s">
        <v>706</v>
      </c>
      <c r="B119" s="50" t="s">
        <v>623</v>
      </c>
      <c r="C119" s="50" t="s">
        <v>581</v>
      </c>
      <c r="D119" s="50" t="s">
        <v>707</v>
      </c>
      <c r="E119" s="50" t="s">
        <v>726</v>
      </c>
      <c r="F119" s="50" t="s">
        <v>727</v>
      </c>
      <c r="G119" s="168">
        <f t="shared" si="1"/>
        <v>0</v>
      </c>
      <c r="H119" s="168"/>
      <c r="I119" s="168"/>
      <c r="J119" s="168"/>
    </row>
    <row r="120" spans="1:10" ht="18" customHeight="1">
      <c r="A120" s="50" t="s">
        <v>706</v>
      </c>
      <c r="B120" s="50" t="s">
        <v>623</v>
      </c>
      <c r="C120" s="50" t="s">
        <v>596</v>
      </c>
      <c r="D120" s="50" t="s">
        <v>707</v>
      </c>
      <c r="E120" s="50" t="s">
        <v>726</v>
      </c>
      <c r="F120" s="50" t="s">
        <v>728</v>
      </c>
      <c r="G120" s="168">
        <f t="shared" si="1"/>
        <v>0</v>
      </c>
      <c r="H120" s="168"/>
      <c r="I120" s="168"/>
      <c r="J120" s="168"/>
    </row>
    <row r="121" spans="1:10" ht="18" customHeight="1">
      <c r="A121" s="50" t="s">
        <v>706</v>
      </c>
      <c r="B121" s="50" t="s">
        <v>623</v>
      </c>
      <c r="C121" s="50" t="s">
        <v>601</v>
      </c>
      <c r="D121" s="50" t="s">
        <v>707</v>
      </c>
      <c r="E121" s="50" t="s">
        <v>726</v>
      </c>
      <c r="F121" s="50" t="s">
        <v>729</v>
      </c>
      <c r="G121" s="168">
        <f t="shared" si="1"/>
        <v>0</v>
      </c>
      <c r="H121" s="168"/>
      <c r="I121" s="168"/>
      <c r="J121" s="168"/>
    </row>
    <row r="122" spans="1:10" ht="18" customHeight="1">
      <c r="A122" s="49" t="s">
        <v>730</v>
      </c>
      <c r="B122" s="49"/>
      <c r="C122" s="49"/>
      <c r="D122" s="49"/>
      <c r="E122" s="49"/>
      <c r="F122" s="49"/>
      <c r="G122" s="168">
        <f t="shared" si="1"/>
        <v>53.59</v>
      </c>
      <c r="H122" s="169">
        <v>45.84</v>
      </c>
      <c r="I122" s="169"/>
      <c r="J122" s="169">
        <v>7.75</v>
      </c>
    </row>
    <row r="123" spans="1:10" ht="18" customHeight="1">
      <c r="A123" s="49"/>
      <c r="B123" s="49" t="s">
        <v>579</v>
      </c>
      <c r="C123" s="49"/>
      <c r="D123" s="49"/>
      <c r="E123" s="49"/>
      <c r="F123" s="49"/>
      <c r="G123" s="168">
        <f t="shared" si="1"/>
        <v>53.59</v>
      </c>
      <c r="H123" s="169">
        <v>45.84</v>
      </c>
      <c r="I123" s="169"/>
      <c r="J123" s="169">
        <v>7.75</v>
      </c>
    </row>
    <row r="124" spans="1:10" ht="18" customHeight="1">
      <c r="A124" s="50" t="s">
        <v>731</v>
      </c>
      <c r="B124" s="50" t="s">
        <v>581</v>
      </c>
      <c r="C124" s="50" t="s">
        <v>581</v>
      </c>
      <c r="D124" s="50" t="s">
        <v>732</v>
      </c>
      <c r="E124" s="50" t="s">
        <v>733</v>
      </c>
      <c r="F124" s="50" t="s">
        <v>1809</v>
      </c>
      <c r="G124" s="168">
        <f t="shared" si="1"/>
        <v>53.59</v>
      </c>
      <c r="H124" s="168">
        <v>45.84</v>
      </c>
      <c r="I124" s="168"/>
      <c r="J124" s="168">
        <v>7.75</v>
      </c>
    </row>
    <row r="125" spans="1:10" ht="18" customHeight="1">
      <c r="A125" s="50" t="s">
        <v>731</v>
      </c>
      <c r="B125" s="50" t="s">
        <v>581</v>
      </c>
      <c r="C125" s="50" t="s">
        <v>592</v>
      </c>
      <c r="D125" s="50" t="s">
        <v>732</v>
      </c>
      <c r="E125" s="50" t="s">
        <v>733</v>
      </c>
      <c r="F125" s="50" t="s">
        <v>1810</v>
      </c>
      <c r="G125" s="168">
        <f t="shared" si="1"/>
        <v>0</v>
      </c>
      <c r="H125" s="168"/>
      <c r="I125" s="168"/>
      <c r="J125" s="168"/>
    </row>
    <row r="126" spans="1:10" ht="18" customHeight="1">
      <c r="A126" s="50" t="s">
        <v>731</v>
      </c>
      <c r="B126" s="50" t="s">
        <v>581</v>
      </c>
      <c r="C126" s="50" t="s">
        <v>601</v>
      </c>
      <c r="D126" s="50" t="s">
        <v>732</v>
      </c>
      <c r="E126" s="50" t="s">
        <v>733</v>
      </c>
      <c r="F126" s="50" t="s">
        <v>734</v>
      </c>
      <c r="G126" s="168">
        <f t="shared" si="1"/>
        <v>0</v>
      </c>
      <c r="H126" s="168"/>
      <c r="I126" s="168"/>
      <c r="J126" s="168"/>
    </row>
    <row r="127" spans="1:10" ht="18" customHeight="1">
      <c r="A127" s="49"/>
      <c r="B127" s="49" t="s">
        <v>603</v>
      </c>
      <c r="C127" s="49"/>
      <c r="D127" s="49"/>
      <c r="E127" s="49"/>
      <c r="F127" s="49"/>
      <c r="G127" s="168">
        <f t="shared" si="1"/>
        <v>0</v>
      </c>
      <c r="H127" s="169"/>
      <c r="I127" s="169"/>
      <c r="J127" s="169"/>
    </row>
    <row r="128" spans="1:10" ht="18" customHeight="1">
      <c r="A128" s="50" t="s">
        <v>731</v>
      </c>
      <c r="B128" s="50" t="s">
        <v>604</v>
      </c>
      <c r="C128" s="50" t="s">
        <v>601</v>
      </c>
      <c r="D128" s="50" t="s">
        <v>732</v>
      </c>
      <c r="E128" s="50" t="s">
        <v>1811</v>
      </c>
      <c r="F128" s="50" t="s">
        <v>1812</v>
      </c>
      <c r="G128" s="168">
        <f t="shared" si="1"/>
        <v>0</v>
      </c>
      <c r="H128" s="168"/>
      <c r="I128" s="168"/>
      <c r="J128" s="168"/>
    </row>
    <row r="129" spans="1:10" ht="18" customHeight="1">
      <c r="A129" s="49"/>
      <c r="B129" s="49" t="s">
        <v>609</v>
      </c>
      <c r="C129" s="49"/>
      <c r="D129" s="49"/>
      <c r="E129" s="49"/>
      <c r="F129" s="49"/>
      <c r="G129" s="168">
        <f t="shared" si="1"/>
        <v>0</v>
      </c>
      <c r="H129" s="169"/>
      <c r="I129" s="169"/>
      <c r="J129" s="169"/>
    </row>
    <row r="130" spans="1:10" ht="18" customHeight="1">
      <c r="A130" s="50" t="s">
        <v>731</v>
      </c>
      <c r="B130" s="50" t="s">
        <v>585</v>
      </c>
      <c r="C130" s="50" t="s">
        <v>585</v>
      </c>
      <c r="D130" s="50" t="s">
        <v>732</v>
      </c>
      <c r="E130" s="50" t="s">
        <v>735</v>
      </c>
      <c r="F130" s="50" t="s">
        <v>736</v>
      </c>
      <c r="G130" s="168">
        <f t="shared" si="1"/>
        <v>0</v>
      </c>
      <c r="H130" s="168"/>
      <c r="I130" s="168"/>
      <c r="J130" s="168"/>
    </row>
    <row r="131" spans="1:10" ht="18" customHeight="1">
      <c r="A131" s="50" t="s">
        <v>731</v>
      </c>
      <c r="B131" s="50" t="s">
        <v>585</v>
      </c>
      <c r="C131" s="50" t="s">
        <v>601</v>
      </c>
      <c r="D131" s="50" t="s">
        <v>732</v>
      </c>
      <c r="E131" s="50" t="s">
        <v>735</v>
      </c>
      <c r="F131" s="50" t="s">
        <v>1081</v>
      </c>
      <c r="G131" s="168">
        <f t="shared" si="1"/>
        <v>0</v>
      </c>
      <c r="H131" s="168"/>
      <c r="I131" s="168"/>
      <c r="J131" s="168"/>
    </row>
    <row r="132" spans="1:10" ht="18" customHeight="1">
      <c r="A132" s="49"/>
      <c r="B132" s="49" t="s">
        <v>613</v>
      </c>
      <c r="C132" s="49"/>
      <c r="D132" s="49"/>
      <c r="E132" s="49"/>
      <c r="F132" s="49"/>
      <c r="G132" s="168">
        <f t="shared" si="1"/>
        <v>0</v>
      </c>
      <c r="H132" s="169"/>
      <c r="I132" s="169"/>
      <c r="J132" s="169"/>
    </row>
    <row r="133" spans="1:10" ht="18" customHeight="1">
      <c r="A133" s="50" t="s">
        <v>731</v>
      </c>
      <c r="B133" s="50" t="s">
        <v>596</v>
      </c>
      <c r="C133" s="50" t="s">
        <v>592</v>
      </c>
      <c r="D133" s="50" t="s">
        <v>732</v>
      </c>
      <c r="E133" s="50" t="s">
        <v>737</v>
      </c>
      <c r="F133" s="50" t="s">
        <v>738</v>
      </c>
      <c r="G133" s="168">
        <f t="shared" si="1"/>
        <v>0</v>
      </c>
      <c r="H133" s="168"/>
      <c r="I133" s="168"/>
      <c r="J133" s="168"/>
    </row>
    <row r="134" spans="1:10" ht="18" customHeight="1">
      <c r="A134" s="49"/>
      <c r="B134" s="49" t="s">
        <v>622</v>
      </c>
      <c r="C134" s="49"/>
      <c r="D134" s="49"/>
      <c r="E134" s="49"/>
      <c r="F134" s="49"/>
      <c r="G134" s="168">
        <f t="shared" si="1"/>
        <v>0</v>
      </c>
      <c r="H134" s="169"/>
      <c r="I134" s="169"/>
      <c r="J134" s="169"/>
    </row>
    <row r="135" spans="1:10" ht="18" customHeight="1">
      <c r="A135" s="50" t="s">
        <v>731</v>
      </c>
      <c r="B135" s="50" t="s">
        <v>587</v>
      </c>
      <c r="C135" s="50" t="s">
        <v>592</v>
      </c>
      <c r="D135" s="50" t="s">
        <v>732</v>
      </c>
      <c r="E135" s="50" t="s">
        <v>739</v>
      </c>
      <c r="F135" s="50" t="s">
        <v>740</v>
      </c>
      <c r="G135" s="168">
        <f t="shared" ref="G135:G198" si="2">H135+I135+J135</f>
        <v>0</v>
      </c>
      <c r="H135" s="168"/>
      <c r="I135" s="168"/>
      <c r="J135" s="168"/>
    </row>
    <row r="136" spans="1:10" ht="18" customHeight="1">
      <c r="A136" s="49"/>
      <c r="B136" s="49" t="s">
        <v>625</v>
      </c>
      <c r="C136" s="49"/>
      <c r="D136" s="49"/>
      <c r="E136" s="49"/>
      <c r="F136" s="49"/>
      <c r="G136" s="168">
        <f t="shared" si="2"/>
        <v>0</v>
      </c>
      <c r="H136" s="169"/>
      <c r="I136" s="169"/>
      <c r="J136" s="169"/>
    </row>
    <row r="137" spans="1:10" ht="18" customHeight="1">
      <c r="A137" s="50" t="s">
        <v>731</v>
      </c>
      <c r="B137" s="50" t="s">
        <v>589</v>
      </c>
      <c r="C137" s="50" t="s">
        <v>601</v>
      </c>
      <c r="D137" s="50" t="s">
        <v>732</v>
      </c>
      <c r="E137" s="50" t="s">
        <v>1813</v>
      </c>
      <c r="F137" s="50" t="s">
        <v>1814</v>
      </c>
      <c r="G137" s="168">
        <f t="shared" si="2"/>
        <v>0</v>
      </c>
      <c r="H137" s="168"/>
      <c r="I137" s="168"/>
      <c r="J137" s="168"/>
    </row>
    <row r="138" spans="1:10" ht="18" customHeight="1">
      <c r="A138" s="49"/>
      <c r="B138" s="49" t="s">
        <v>680</v>
      </c>
      <c r="C138" s="49"/>
      <c r="D138" s="49"/>
      <c r="E138" s="49"/>
      <c r="F138" s="49"/>
      <c r="G138" s="168">
        <f t="shared" si="2"/>
        <v>0</v>
      </c>
      <c r="H138" s="169"/>
      <c r="I138" s="169"/>
      <c r="J138" s="169"/>
    </row>
    <row r="139" spans="1:10" ht="18" customHeight="1">
      <c r="A139" s="50" t="s">
        <v>731</v>
      </c>
      <c r="B139" s="50" t="s">
        <v>601</v>
      </c>
      <c r="C139" s="50" t="s">
        <v>581</v>
      </c>
      <c r="D139" s="50" t="s">
        <v>732</v>
      </c>
      <c r="E139" s="50" t="s">
        <v>741</v>
      </c>
      <c r="F139" s="50" t="s">
        <v>742</v>
      </c>
      <c r="G139" s="168">
        <f t="shared" si="2"/>
        <v>0</v>
      </c>
      <c r="H139" s="168"/>
      <c r="I139" s="168"/>
      <c r="J139" s="168"/>
    </row>
    <row r="140" spans="1:10" ht="18" customHeight="1">
      <c r="A140" s="50" t="s">
        <v>731</v>
      </c>
      <c r="B140" s="50" t="s">
        <v>601</v>
      </c>
      <c r="C140" s="50" t="s">
        <v>601</v>
      </c>
      <c r="D140" s="50" t="s">
        <v>732</v>
      </c>
      <c r="E140" s="50" t="s">
        <v>741</v>
      </c>
      <c r="F140" s="50" t="s">
        <v>1082</v>
      </c>
      <c r="G140" s="168">
        <f t="shared" si="2"/>
        <v>0</v>
      </c>
      <c r="H140" s="168"/>
      <c r="I140" s="168"/>
      <c r="J140" s="168"/>
    </row>
    <row r="141" spans="1:10" ht="18" customHeight="1">
      <c r="A141" s="49" t="s">
        <v>743</v>
      </c>
      <c r="B141" s="49"/>
      <c r="C141" s="49"/>
      <c r="D141" s="49"/>
      <c r="E141" s="49"/>
      <c r="F141" s="49"/>
      <c r="G141" s="168">
        <f t="shared" si="2"/>
        <v>842.43</v>
      </c>
      <c r="H141" s="169">
        <v>778.04</v>
      </c>
      <c r="I141" s="169">
        <v>2</v>
      </c>
      <c r="J141" s="169">
        <v>62.39</v>
      </c>
    </row>
    <row r="142" spans="1:10" ht="18" customHeight="1">
      <c r="A142" s="49"/>
      <c r="B142" s="49" t="s">
        <v>579</v>
      </c>
      <c r="C142" s="49"/>
      <c r="D142" s="49"/>
      <c r="E142" s="49"/>
      <c r="F142" s="49"/>
      <c r="G142" s="168">
        <f t="shared" si="2"/>
        <v>471.88</v>
      </c>
      <c r="H142" s="169">
        <v>435.85</v>
      </c>
      <c r="I142" s="169">
        <v>2</v>
      </c>
      <c r="J142" s="169">
        <v>34.03</v>
      </c>
    </row>
    <row r="143" spans="1:10" ht="18" customHeight="1">
      <c r="A143" s="50" t="s">
        <v>744</v>
      </c>
      <c r="B143" s="50" t="s">
        <v>581</v>
      </c>
      <c r="C143" s="50" t="s">
        <v>581</v>
      </c>
      <c r="D143" s="50" t="s">
        <v>1083</v>
      </c>
      <c r="E143" s="50" t="s">
        <v>1084</v>
      </c>
      <c r="F143" s="50" t="s">
        <v>745</v>
      </c>
      <c r="G143" s="168">
        <f t="shared" si="2"/>
        <v>0</v>
      </c>
      <c r="H143" s="168"/>
      <c r="I143" s="168"/>
      <c r="J143" s="168"/>
    </row>
    <row r="144" spans="1:10" ht="18" customHeight="1">
      <c r="A144" s="50" t="s">
        <v>744</v>
      </c>
      <c r="B144" s="50" t="s">
        <v>581</v>
      </c>
      <c r="C144" s="50" t="s">
        <v>604</v>
      </c>
      <c r="D144" s="50" t="s">
        <v>1083</v>
      </c>
      <c r="E144" s="50" t="s">
        <v>1084</v>
      </c>
      <c r="F144" s="50" t="s">
        <v>746</v>
      </c>
      <c r="G144" s="168">
        <f t="shared" si="2"/>
        <v>471.88</v>
      </c>
      <c r="H144" s="168">
        <v>435.85</v>
      </c>
      <c r="I144" s="168">
        <v>2</v>
      </c>
      <c r="J144" s="168">
        <v>34.03</v>
      </c>
    </row>
    <row r="145" spans="1:10" ht="18" customHeight="1">
      <c r="A145" s="50" t="s">
        <v>744</v>
      </c>
      <c r="B145" s="50" t="s">
        <v>581</v>
      </c>
      <c r="C145" s="50" t="s">
        <v>585</v>
      </c>
      <c r="D145" s="50" t="s">
        <v>1083</v>
      </c>
      <c r="E145" s="50" t="s">
        <v>1084</v>
      </c>
      <c r="F145" s="50" t="s">
        <v>747</v>
      </c>
      <c r="G145" s="168">
        <f t="shared" si="2"/>
        <v>0</v>
      </c>
      <c r="H145" s="168"/>
      <c r="I145" s="168"/>
      <c r="J145" s="168"/>
    </row>
    <row r="146" spans="1:10" ht="18" customHeight="1">
      <c r="A146" s="50" t="s">
        <v>744</v>
      </c>
      <c r="B146" s="50" t="s">
        <v>581</v>
      </c>
      <c r="C146" s="50" t="s">
        <v>598</v>
      </c>
      <c r="D146" s="50" t="s">
        <v>1083</v>
      </c>
      <c r="E146" s="50" t="s">
        <v>1084</v>
      </c>
      <c r="F146" s="50" t="s">
        <v>748</v>
      </c>
      <c r="G146" s="168">
        <f t="shared" si="2"/>
        <v>0</v>
      </c>
      <c r="H146" s="168"/>
      <c r="I146" s="168"/>
      <c r="J146" s="168"/>
    </row>
    <row r="147" spans="1:10" ht="18" customHeight="1">
      <c r="A147" s="50" t="s">
        <v>744</v>
      </c>
      <c r="B147" s="50" t="s">
        <v>581</v>
      </c>
      <c r="C147" s="50" t="s">
        <v>587</v>
      </c>
      <c r="D147" s="50" t="s">
        <v>1083</v>
      </c>
      <c r="E147" s="50" t="s">
        <v>1084</v>
      </c>
      <c r="F147" s="50" t="s">
        <v>749</v>
      </c>
      <c r="G147" s="168">
        <f t="shared" si="2"/>
        <v>0</v>
      </c>
      <c r="H147" s="168"/>
      <c r="I147" s="168"/>
      <c r="J147" s="168"/>
    </row>
    <row r="148" spans="1:10" ht="18" customHeight="1">
      <c r="A148" s="50" t="s">
        <v>744</v>
      </c>
      <c r="B148" s="50" t="s">
        <v>581</v>
      </c>
      <c r="C148" s="50" t="s">
        <v>623</v>
      </c>
      <c r="D148" s="50" t="s">
        <v>1083</v>
      </c>
      <c r="E148" s="50" t="s">
        <v>1084</v>
      </c>
      <c r="F148" s="50" t="s">
        <v>750</v>
      </c>
      <c r="G148" s="168">
        <f t="shared" si="2"/>
        <v>0</v>
      </c>
      <c r="H148" s="168"/>
      <c r="I148" s="168"/>
      <c r="J148" s="168"/>
    </row>
    <row r="149" spans="1:10" ht="18" customHeight="1">
      <c r="A149" s="50" t="s">
        <v>744</v>
      </c>
      <c r="B149" s="50" t="s">
        <v>581</v>
      </c>
      <c r="C149" s="50" t="s">
        <v>634</v>
      </c>
      <c r="D149" s="50" t="s">
        <v>1083</v>
      </c>
      <c r="E149" s="50" t="s">
        <v>1084</v>
      </c>
      <c r="F149" s="50" t="s">
        <v>1815</v>
      </c>
      <c r="G149" s="168">
        <f t="shared" si="2"/>
        <v>0</v>
      </c>
      <c r="H149" s="168"/>
      <c r="I149" s="168"/>
      <c r="J149" s="168"/>
    </row>
    <row r="150" spans="1:10" ht="18" customHeight="1">
      <c r="A150" s="50" t="s">
        <v>744</v>
      </c>
      <c r="B150" s="50" t="s">
        <v>581</v>
      </c>
      <c r="C150" s="50" t="s">
        <v>693</v>
      </c>
      <c r="D150" s="50" t="s">
        <v>1083</v>
      </c>
      <c r="E150" s="50" t="s">
        <v>1084</v>
      </c>
      <c r="F150" s="50" t="s">
        <v>1085</v>
      </c>
      <c r="G150" s="168">
        <f t="shared" si="2"/>
        <v>0</v>
      </c>
      <c r="H150" s="168"/>
      <c r="I150" s="168"/>
      <c r="J150" s="168"/>
    </row>
    <row r="151" spans="1:10" ht="18" customHeight="1">
      <c r="A151" s="50" t="s">
        <v>744</v>
      </c>
      <c r="B151" s="50" t="s">
        <v>581</v>
      </c>
      <c r="C151" s="50" t="s">
        <v>601</v>
      </c>
      <c r="D151" s="50" t="s">
        <v>1083</v>
      </c>
      <c r="E151" s="50" t="s">
        <v>1084</v>
      </c>
      <c r="F151" s="50" t="s">
        <v>1086</v>
      </c>
      <c r="G151" s="168">
        <f t="shared" si="2"/>
        <v>0</v>
      </c>
      <c r="H151" s="168"/>
      <c r="I151" s="168"/>
      <c r="J151" s="168"/>
    </row>
    <row r="152" spans="1:10" ht="18" customHeight="1">
      <c r="A152" s="49"/>
      <c r="B152" s="49" t="s">
        <v>591</v>
      </c>
      <c r="C152" s="49"/>
      <c r="D152" s="49"/>
      <c r="E152" s="49"/>
      <c r="F152" s="49"/>
      <c r="G152" s="168">
        <f t="shared" si="2"/>
        <v>0</v>
      </c>
      <c r="H152" s="169"/>
      <c r="I152" s="169"/>
      <c r="J152" s="169"/>
    </row>
    <row r="153" spans="1:10" ht="18" customHeight="1">
      <c r="A153" s="50" t="s">
        <v>744</v>
      </c>
      <c r="B153" s="50" t="s">
        <v>592</v>
      </c>
      <c r="C153" s="50" t="s">
        <v>596</v>
      </c>
      <c r="D153" s="50" t="s">
        <v>1083</v>
      </c>
      <c r="E153" s="50" t="s">
        <v>751</v>
      </c>
      <c r="F153" s="50" t="s">
        <v>752</v>
      </c>
      <c r="G153" s="168">
        <f t="shared" si="2"/>
        <v>0</v>
      </c>
      <c r="H153" s="168"/>
      <c r="I153" s="168"/>
      <c r="J153" s="168"/>
    </row>
    <row r="154" spans="1:10" ht="18" customHeight="1">
      <c r="A154" s="49"/>
      <c r="B154" s="49" t="s">
        <v>603</v>
      </c>
      <c r="C154" s="49"/>
      <c r="D154" s="49"/>
      <c r="E154" s="49"/>
      <c r="F154" s="49"/>
      <c r="G154" s="168">
        <f t="shared" si="2"/>
        <v>0</v>
      </c>
      <c r="H154" s="169"/>
      <c r="I154" s="169"/>
      <c r="J154" s="169"/>
    </row>
    <row r="155" spans="1:10" ht="18" customHeight="1">
      <c r="A155" s="50" t="s">
        <v>744</v>
      </c>
      <c r="B155" s="50" t="s">
        <v>604</v>
      </c>
      <c r="C155" s="50" t="s">
        <v>589</v>
      </c>
      <c r="D155" s="50" t="s">
        <v>1083</v>
      </c>
      <c r="E155" s="50" t="s">
        <v>753</v>
      </c>
      <c r="F155" s="50" t="s">
        <v>754</v>
      </c>
      <c r="G155" s="168">
        <f t="shared" si="2"/>
        <v>0</v>
      </c>
      <c r="H155" s="168"/>
      <c r="I155" s="168"/>
      <c r="J155" s="168"/>
    </row>
    <row r="156" spans="1:10" ht="18" customHeight="1">
      <c r="A156" s="49"/>
      <c r="B156" s="49" t="s">
        <v>619</v>
      </c>
      <c r="C156" s="49"/>
      <c r="D156" s="49"/>
      <c r="E156" s="49"/>
      <c r="F156" s="49"/>
      <c r="G156" s="168">
        <f t="shared" si="2"/>
        <v>0</v>
      </c>
      <c r="H156" s="169"/>
      <c r="I156" s="169"/>
      <c r="J156" s="169"/>
    </row>
    <row r="157" spans="1:10" ht="18" customHeight="1">
      <c r="A157" s="50" t="s">
        <v>744</v>
      </c>
      <c r="B157" s="50" t="s">
        <v>598</v>
      </c>
      <c r="C157" s="50" t="s">
        <v>601</v>
      </c>
      <c r="D157" s="50" t="s">
        <v>1083</v>
      </c>
      <c r="E157" s="50" t="s">
        <v>1087</v>
      </c>
      <c r="F157" s="50" t="s">
        <v>1088</v>
      </c>
      <c r="G157" s="168">
        <f t="shared" si="2"/>
        <v>0</v>
      </c>
      <c r="H157" s="168"/>
      <c r="I157" s="168"/>
      <c r="J157" s="168"/>
    </row>
    <row r="158" spans="1:10" ht="18" customHeight="1">
      <c r="A158" s="49"/>
      <c r="B158" s="49" t="s">
        <v>625</v>
      </c>
      <c r="C158" s="49"/>
      <c r="D158" s="49"/>
      <c r="E158" s="49"/>
      <c r="F158" s="49"/>
      <c r="G158" s="168">
        <f t="shared" si="2"/>
        <v>370.55</v>
      </c>
      <c r="H158" s="169">
        <v>342.19</v>
      </c>
      <c r="I158" s="169"/>
      <c r="J158" s="169">
        <v>28.36</v>
      </c>
    </row>
    <row r="159" spans="1:10" ht="18" customHeight="1">
      <c r="A159" s="50" t="s">
        <v>744</v>
      </c>
      <c r="B159" s="50" t="s">
        <v>589</v>
      </c>
      <c r="C159" s="50" t="s">
        <v>604</v>
      </c>
      <c r="D159" s="50" t="s">
        <v>1083</v>
      </c>
      <c r="E159" s="50" t="s">
        <v>1089</v>
      </c>
      <c r="F159" s="50" t="s">
        <v>1090</v>
      </c>
      <c r="G159" s="168">
        <f t="shared" si="2"/>
        <v>370.55</v>
      </c>
      <c r="H159" s="168">
        <v>342.19</v>
      </c>
      <c r="I159" s="168"/>
      <c r="J159" s="168">
        <v>28.36</v>
      </c>
    </row>
    <row r="160" spans="1:10" ht="18" customHeight="1">
      <c r="A160" s="50" t="s">
        <v>744</v>
      </c>
      <c r="B160" s="50" t="s">
        <v>589</v>
      </c>
      <c r="C160" s="50" t="s">
        <v>601</v>
      </c>
      <c r="D160" s="50" t="s">
        <v>1083</v>
      </c>
      <c r="E160" s="50" t="s">
        <v>1089</v>
      </c>
      <c r="F160" s="50" t="s">
        <v>1091</v>
      </c>
      <c r="G160" s="168">
        <f t="shared" si="2"/>
        <v>0</v>
      </c>
      <c r="H160" s="168"/>
      <c r="I160" s="168"/>
      <c r="J160" s="168"/>
    </row>
    <row r="161" spans="1:10" ht="18" customHeight="1">
      <c r="A161" s="49"/>
      <c r="B161" s="49" t="s">
        <v>680</v>
      </c>
      <c r="C161" s="49"/>
      <c r="D161" s="49"/>
      <c r="E161" s="49"/>
      <c r="F161" s="49"/>
      <c r="G161" s="168">
        <f t="shared" si="2"/>
        <v>0</v>
      </c>
      <c r="H161" s="169"/>
      <c r="I161" s="169"/>
      <c r="J161" s="169"/>
    </row>
    <row r="162" spans="1:10" ht="18" customHeight="1">
      <c r="A162" s="50" t="s">
        <v>744</v>
      </c>
      <c r="B162" s="50" t="s">
        <v>601</v>
      </c>
      <c r="C162" s="50" t="s">
        <v>601</v>
      </c>
      <c r="D162" s="50" t="s">
        <v>1083</v>
      </c>
      <c r="E162" s="50" t="s">
        <v>1816</v>
      </c>
      <c r="F162" s="50" t="s">
        <v>1817</v>
      </c>
      <c r="G162" s="168">
        <f t="shared" si="2"/>
        <v>0</v>
      </c>
      <c r="H162" s="168"/>
      <c r="I162" s="168"/>
      <c r="J162" s="168"/>
    </row>
    <row r="163" spans="1:10" ht="18" customHeight="1">
      <c r="A163" s="49" t="s">
        <v>755</v>
      </c>
      <c r="B163" s="49"/>
      <c r="C163" s="49"/>
      <c r="D163" s="49"/>
      <c r="E163" s="49"/>
      <c r="F163" s="49"/>
      <c r="G163" s="168">
        <f t="shared" si="2"/>
        <v>11788.06</v>
      </c>
      <c r="H163" s="169">
        <v>10599.57</v>
      </c>
      <c r="I163" s="169">
        <v>1092.8499999999999</v>
      </c>
      <c r="J163" s="169">
        <v>95.64</v>
      </c>
    </row>
    <row r="164" spans="1:10" ht="18" customHeight="1">
      <c r="A164" s="49"/>
      <c r="B164" s="49" t="s">
        <v>579</v>
      </c>
      <c r="C164" s="49"/>
      <c r="D164" s="49"/>
      <c r="E164" s="49"/>
      <c r="F164" s="49"/>
      <c r="G164" s="168">
        <f t="shared" si="2"/>
        <v>699.49</v>
      </c>
      <c r="H164" s="169">
        <v>625.49</v>
      </c>
      <c r="I164" s="169">
        <v>16.07</v>
      </c>
      <c r="J164" s="169">
        <v>57.93</v>
      </c>
    </row>
    <row r="165" spans="1:10" ht="18" customHeight="1">
      <c r="A165" s="50" t="s">
        <v>756</v>
      </c>
      <c r="B165" s="50" t="s">
        <v>581</v>
      </c>
      <c r="C165" s="50" t="s">
        <v>581</v>
      </c>
      <c r="D165" s="50" t="s">
        <v>757</v>
      </c>
      <c r="E165" s="50" t="s">
        <v>758</v>
      </c>
      <c r="F165" s="50" t="s">
        <v>759</v>
      </c>
      <c r="G165" s="168">
        <f t="shared" si="2"/>
        <v>238.34</v>
      </c>
      <c r="H165" s="168">
        <v>201.75</v>
      </c>
      <c r="I165" s="168">
        <v>8.7899999999999991</v>
      </c>
      <c r="J165" s="168">
        <v>27.8</v>
      </c>
    </row>
    <row r="166" spans="1:10" ht="18" customHeight="1">
      <c r="A166" s="50" t="s">
        <v>756</v>
      </c>
      <c r="B166" s="50" t="s">
        <v>581</v>
      </c>
      <c r="C166" s="50" t="s">
        <v>592</v>
      </c>
      <c r="D166" s="50" t="s">
        <v>757</v>
      </c>
      <c r="E166" s="50" t="s">
        <v>758</v>
      </c>
      <c r="F166" s="50" t="s">
        <v>760</v>
      </c>
      <c r="G166" s="168">
        <f t="shared" si="2"/>
        <v>0</v>
      </c>
      <c r="H166" s="168"/>
      <c r="I166" s="168"/>
      <c r="J166" s="168"/>
    </row>
    <row r="167" spans="1:10" ht="18" customHeight="1">
      <c r="A167" s="50" t="s">
        <v>756</v>
      </c>
      <c r="B167" s="50" t="s">
        <v>581</v>
      </c>
      <c r="C167" s="50" t="s">
        <v>604</v>
      </c>
      <c r="D167" s="50" t="s">
        <v>757</v>
      </c>
      <c r="E167" s="50" t="s">
        <v>758</v>
      </c>
      <c r="F167" s="50" t="s">
        <v>761</v>
      </c>
      <c r="G167" s="168">
        <f t="shared" si="2"/>
        <v>161.82</v>
      </c>
      <c r="H167" s="168">
        <v>143.9</v>
      </c>
      <c r="I167" s="168">
        <v>5.26</v>
      </c>
      <c r="J167" s="168">
        <v>12.66</v>
      </c>
    </row>
    <row r="168" spans="1:10" ht="18" customHeight="1">
      <c r="A168" s="50" t="s">
        <v>756</v>
      </c>
      <c r="B168" s="50" t="s">
        <v>581</v>
      </c>
      <c r="C168" s="50" t="s">
        <v>623</v>
      </c>
      <c r="D168" s="50" t="s">
        <v>757</v>
      </c>
      <c r="E168" s="50" t="s">
        <v>758</v>
      </c>
      <c r="F168" s="50" t="s">
        <v>762</v>
      </c>
      <c r="G168" s="168">
        <f t="shared" si="2"/>
        <v>299.32999999999993</v>
      </c>
      <c r="H168" s="168">
        <v>279.83999999999997</v>
      </c>
      <c r="I168" s="168">
        <v>2.02</v>
      </c>
      <c r="J168" s="168">
        <v>17.47</v>
      </c>
    </row>
    <row r="169" spans="1:10" ht="18" customHeight="1">
      <c r="A169" s="50" t="s">
        <v>756</v>
      </c>
      <c r="B169" s="50" t="s">
        <v>581</v>
      </c>
      <c r="C169" s="50" t="s">
        <v>601</v>
      </c>
      <c r="D169" s="50" t="s">
        <v>757</v>
      </c>
      <c r="E169" s="50" t="s">
        <v>758</v>
      </c>
      <c r="F169" s="50" t="s">
        <v>763</v>
      </c>
      <c r="G169" s="168">
        <f t="shared" si="2"/>
        <v>0</v>
      </c>
      <c r="H169" s="168"/>
      <c r="I169" s="168"/>
      <c r="J169" s="168"/>
    </row>
    <row r="170" spans="1:10" ht="18" customHeight="1">
      <c r="A170" s="49"/>
      <c r="B170" s="49" t="s">
        <v>591</v>
      </c>
      <c r="C170" s="49"/>
      <c r="D170" s="49"/>
      <c r="E170" s="49"/>
      <c r="F170" s="49"/>
      <c r="G170" s="168">
        <f t="shared" si="2"/>
        <v>196.01</v>
      </c>
      <c r="H170" s="169">
        <v>158.62</v>
      </c>
      <c r="I170" s="169">
        <v>13.35</v>
      </c>
      <c r="J170" s="169">
        <v>24.04</v>
      </c>
    </row>
    <row r="171" spans="1:10" ht="18" customHeight="1">
      <c r="A171" s="50" t="s">
        <v>756</v>
      </c>
      <c r="B171" s="50" t="s">
        <v>592</v>
      </c>
      <c r="C171" s="50" t="s">
        <v>581</v>
      </c>
      <c r="D171" s="50" t="s">
        <v>757</v>
      </c>
      <c r="E171" s="50" t="s">
        <v>764</v>
      </c>
      <c r="F171" s="50" t="s">
        <v>765</v>
      </c>
      <c r="G171" s="168">
        <f t="shared" si="2"/>
        <v>102.04</v>
      </c>
      <c r="H171" s="168">
        <v>76.510000000000005</v>
      </c>
      <c r="I171" s="168">
        <v>8.1199999999999992</v>
      </c>
      <c r="J171" s="168">
        <v>17.41</v>
      </c>
    </row>
    <row r="172" spans="1:10" ht="18" customHeight="1">
      <c r="A172" s="50" t="s">
        <v>756</v>
      </c>
      <c r="B172" s="50" t="s">
        <v>592</v>
      </c>
      <c r="C172" s="50" t="s">
        <v>604</v>
      </c>
      <c r="D172" s="50" t="s">
        <v>757</v>
      </c>
      <c r="E172" s="50" t="s">
        <v>764</v>
      </c>
      <c r="F172" s="50" t="s">
        <v>766</v>
      </c>
      <c r="G172" s="168">
        <f t="shared" si="2"/>
        <v>93.97</v>
      </c>
      <c r="H172" s="168">
        <v>82.11</v>
      </c>
      <c r="I172" s="168">
        <v>5.23</v>
      </c>
      <c r="J172" s="168">
        <v>6.63</v>
      </c>
    </row>
    <row r="173" spans="1:10" ht="18" customHeight="1">
      <c r="A173" s="50" t="s">
        <v>756</v>
      </c>
      <c r="B173" s="50" t="s">
        <v>592</v>
      </c>
      <c r="C173" s="50" t="s">
        <v>601</v>
      </c>
      <c r="D173" s="50" t="s">
        <v>757</v>
      </c>
      <c r="E173" s="50" t="s">
        <v>764</v>
      </c>
      <c r="F173" s="50" t="s">
        <v>767</v>
      </c>
      <c r="G173" s="168">
        <f t="shared" si="2"/>
        <v>0</v>
      </c>
      <c r="H173" s="168"/>
      <c r="I173" s="168"/>
      <c r="J173" s="168"/>
    </row>
    <row r="174" spans="1:10" ht="18" customHeight="1">
      <c r="A174" s="49"/>
      <c r="B174" s="49" t="s">
        <v>613</v>
      </c>
      <c r="C174" s="49"/>
      <c r="D174" s="49"/>
      <c r="E174" s="49"/>
      <c r="F174" s="49"/>
      <c r="G174" s="168">
        <f t="shared" si="2"/>
        <v>10125.699999999999</v>
      </c>
      <c r="H174" s="169">
        <v>9263.2999999999993</v>
      </c>
      <c r="I174" s="169">
        <v>862.4</v>
      </c>
      <c r="J174" s="169"/>
    </row>
    <row r="175" spans="1:10" ht="18" customHeight="1">
      <c r="A175" s="50" t="s">
        <v>756</v>
      </c>
      <c r="B175" s="50" t="s">
        <v>596</v>
      </c>
      <c r="C175" s="50" t="s">
        <v>581</v>
      </c>
      <c r="D175" s="50" t="s">
        <v>757</v>
      </c>
      <c r="E175" s="50" t="s">
        <v>1818</v>
      </c>
      <c r="F175" s="50" t="s">
        <v>1819</v>
      </c>
      <c r="G175" s="168">
        <f t="shared" si="2"/>
        <v>211.18</v>
      </c>
      <c r="H175" s="168"/>
      <c r="I175" s="168">
        <v>211.18</v>
      </c>
      <c r="J175" s="168"/>
    </row>
    <row r="176" spans="1:10" ht="18" customHeight="1">
      <c r="A176" s="50" t="s">
        <v>756</v>
      </c>
      <c r="B176" s="50" t="s">
        <v>596</v>
      </c>
      <c r="C176" s="50" t="s">
        <v>592</v>
      </c>
      <c r="D176" s="50" t="s">
        <v>757</v>
      </c>
      <c r="E176" s="50" t="s">
        <v>1818</v>
      </c>
      <c r="F176" s="50" t="s">
        <v>768</v>
      </c>
      <c r="G176" s="168">
        <f t="shared" si="2"/>
        <v>694.15</v>
      </c>
      <c r="H176" s="168">
        <v>42.93</v>
      </c>
      <c r="I176" s="168">
        <v>651.22</v>
      </c>
      <c r="J176" s="168"/>
    </row>
    <row r="177" spans="1:10" ht="18" customHeight="1">
      <c r="A177" s="50" t="s">
        <v>756</v>
      </c>
      <c r="B177" s="50" t="s">
        <v>596</v>
      </c>
      <c r="C177" s="50" t="s">
        <v>596</v>
      </c>
      <c r="D177" s="50" t="s">
        <v>757</v>
      </c>
      <c r="E177" s="50" t="s">
        <v>1818</v>
      </c>
      <c r="F177" s="50" t="s">
        <v>769</v>
      </c>
      <c r="G177" s="168">
        <f t="shared" si="2"/>
        <v>8817.41</v>
      </c>
      <c r="H177" s="168">
        <v>8817.41</v>
      </c>
      <c r="I177" s="168"/>
      <c r="J177" s="168"/>
    </row>
    <row r="178" spans="1:10" ht="18" customHeight="1">
      <c r="A178" s="50" t="s">
        <v>756</v>
      </c>
      <c r="B178" s="50" t="s">
        <v>596</v>
      </c>
      <c r="C178" s="50" t="s">
        <v>598</v>
      </c>
      <c r="D178" s="50" t="s">
        <v>757</v>
      </c>
      <c r="E178" s="50" t="s">
        <v>1818</v>
      </c>
      <c r="F178" s="50" t="s">
        <v>1092</v>
      </c>
      <c r="G178" s="168">
        <f t="shared" si="2"/>
        <v>402.96</v>
      </c>
      <c r="H178" s="168">
        <v>402.96</v>
      </c>
      <c r="I178" s="168"/>
      <c r="J178" s="168"/>
    </row>
    <row r="179" spans="1:10" ht="18" customHeight="1">
      <c r="A179" s="50" t="s">
        <v>756</v>
      </c>
      <c r="B179" s="50" t="s">
        <v>596</v>
      </c>
      <c r="C179" s="50" t="s">
        <v>587</v>
      </c>
      <c r="D179" s="50" t="s">
        <v>757</v>
      </c>
      <c r="E179" s="50" t="s">
        <v>1818</v>
      </c>
      <c r="F179" s="50" t="s">
        <v>770</v>
      </c>
      <c r="G179" s="168">
        <f t="shared" si="2"/>
        <v>0</v>
      </c>
      <c r="H179" s="168"/>
      <c r="I179" s="168"/>
      <c r="J179" s="168"/>
    </row>
    <row r="180" spans="1:10" ht="18" customHeight="1">
      <c r="A180" s="49"/>
      <c r="B180" s="49" t="s">
        <v>622</v>
      </c>
      <c r="C180" s="49"/>
      <c r="D180" s="49"/>
      <c r="E180" s="49"/>
      <c r="F180" s="49"/>
      <c r="G180" s="168">
        <f t="shared" si="2"/>
        <v>0</v>
      </c>
      <c r="H180" s="169"/>
      <c r="I180" s="169"/>
      <c r="J180" s="169"/>
    </row>
    <row r="181" spans="1:10" ht="18" customHeight="1">
      <c r="A181" s="50" t="s">
        <v>756</v>
      </c>
      <c r="B181" s="50" t="s">
        <v>587</v>
      </c>
      <c r="C181" s="50" t="s">
        <v>596</v>
      </c>
      <c r="D181" s="50" t="s">
        <v>757</v>
      </c>
      <c r="E181" s="50" t="s">
        <v>771</v>
      </c>
      <c r="F181" s="50" t="s">
        <v>1820</v>
      </c>
      <c r="G181" s="168">
        <f t="shared" si="2"/>
        <v>0</v>
      </c>
      <c r="H181" s="168"/>
      <c r="I181" s="168"/>
      <c r="J181" s="168"/>
    </row>
    <row r="182" spans="1:10" ht="18" customHeight="1">
      <c r="A182" s="50" t="s">
        <v>756</v>
      </c>
      <c r="B182" s="50" t="s">
        <v>587</v>
      </c>
      <c r="C182" s="50" t="s">
        <v>601</v>
      </c>
      <c r="D182" s="50" t="s">
        <v>757</v>
      </c>
      <c r="E182" s="50" t="s">
        <v>771</v>
      </c>
      <c r="F182" s="50" t="s">
        <v>772</v>
      </c>
      <c r="G182" s="168">
        <f t="shared" si="2"/>
        <v>0</v>
      </c>
      <c r="H182" s="168"/>
      <c r="I182" s="168"/>
      <c r="J182" s="168"/>
    </row>
    <row r="183" spans="1:10" ht="18" customHeight="1">
      <c r="A183" s="49"/>
      <c r="B183" s="49" t="s">
        <v>625</v>
      </c>
      <c r="C183" s="49"/>
      <c r="D183" s="49"/>
      <c r="E183" s="49"/>
      <c r="F183" s="49"/>
      <c r="G183" s="168">
        <f t="shared" si="2"/>
        <v>194.72</v>
      </c>
      <c r="H183" s="169"/>
      <c r="I183" s="169">
        <v>194.72</v>
      </c>
      <c r="J183" s="169"/>
    </row>
    <row r="184" spans="1:10" ht="18" customHeight="1">
      <c r="A184" s="50" t="s">
        <v>756</v>
      </c>
      <c r="B184" s="50" t="s">
        <v>589</v>
      </c>
      <c r="C184" s="50" t="s">
        <v>581</v>
      </c>
      <c r="D184" s="50" t="s">
        <v>757</v>
      </c>
      <c r="E184" s="50" t="s">
        <v>773</v>
      </c>
      <c r="F184" s="50" t="s">
        <v>1093</v>
      </c>
      <c r="G184" s="168">
        <f t="shared" si="2"/>
        <v>194.72</v>
      </c>
      <c r="H184" s="168"/>
      <c r="I184" s="168">
        <v>194.72</v>
      </c>
      <c r="J184" s="168"/>
    </row>
    <row r="185" spans="1:10" ht="18" customHeight="1">
      <c r="A185" s="50" t="s">
        <v>756</v>
      </c>
      <c r="B185" s="50" t="s">
        <v>589</v>
      </c>
      <c r="C185" s="50" t="s">
        <v>604</v>
      </c>
      <c r="D185" s="50" t="s">
        <v>757</v>
      </c>
      <c r="E185" s="50" t="s">
        <v>773</v>
      </c>
      <c r="F185" s="50" t="s">
        <v>1094</v>
      </c>
      <c r="G185" s="168">
        <f t="shared" si="2"/>
        <v>0</v>
      </c>
      <c r="H185" s="168"/>
      <c r="I185" s="168"/>
      <c r="J185" s="168"/>
    </row>
    <row r="186" spans="1:10" ht="18" customHeight="1">
      <c r="A186" s="50" t="s">
        <v>756</v>
      </c>
      <c r="B186" s="50" t="s">
        <v>589</v>
      </c>
      <c r="C186" s="50" t="s">
        <v>585</v>
      </c>
      <c r="D186" s="50" t="s">
        <v>757</v>
      </c>
      <c r="E186" s="50" t="s">
        <v>773</v>
      </c>
      <c r="F186" s="50" t="s">
        <v>774</v>
      </c>
      <c r="G186" s="168">
        <f t="shared" si="2"/>
        <v>0</v>
      </c>
      <c r="H186" s="168"/>
      <c r="I186" s="168"/>
      <c r="J186" s="168"/>
    </row>
    <row r="187" spans="1:10" ht="18" customHeight="1">
      <c r="A187" s="50" t="s">
        <v>756</v>
      </c>
      <c r="B187" s="50" t="s">
        <v>589</v>
      </c>
      <c r="C187" s="50" t="s">
        <v>596</v>
      </c>
      <c r="D187" s="50" t="s">
        <v>757</v>
      </c>
      <c r="E187" s="50" t="s">
        <v>773</v>
      </c>
      <c r="F187" s="50" t="s">
        <v>775</v>
      </c>
      <c r="G187" s="168">
        <f t="shared" si="2"/>
        <v>0</v>
      </c>
      <c r="H187" s="168"/>
      <c r="I187" s="168"/>
      <c r="J187" s="168"/>
    </row>
    <row r="188" spans="1:10" ht="18" customHeight="1">
      <c r="A188" s="50" t="s">
        <v>756</v>
      </c>
      <c r="B188" s="50" t="s">
        <v>589</v>
      </c>
      <c r="C188" s="50" t="s">
        <v>601</v>
      </c>
      <c r="D188" s="50" t="s">
        <v>757</v>
      </c>
      <c r="E188" s="50" t="s">
        <v>773</v>
      </c>
      <c r="F188" s="50" t="s">
        <v>776</v>
      </c>
      <c r="G188" s="168">
        <f t="shared" si="2"/>
        <v>0</v>
      </c>
      <c r="H188" s="168"/>
      <c r="I188" s="168"/>
      <c r="J188" s="168"/>
    </row>
    <row r="189" spans="1:10" ht="18" customHeight="1">
      <c r="A189" s="49"/>
      <c r="B189" s="49" t="s">
        <v>725</v>
      </c>
      <c r="C189" s="49"/>
      <c r="D189" s="49"/>
      <c r="E189" s="49"/>
      <c r="F189" s="49"/>
      <c r="G189" s="168">
        <f t="shared" si="2"/>
        <v>0</v>
      </c>
      <c r="H189" s="169"/>
      <c r="I189" s="169"/>
      <c r="J189" s="169"/>
    </row>
    <row r="190" spans="1:10" ht="18" customHeight="1">
      <c r="A190" s="50" t="s">
        <v>756</v>
      </c>
      <c r="B190" s="50" t="s">
        <v>623</v>
      </c>
      <c r="C190" s="50" t="s">
        <v>581</v>
      </c>
      <c r="D190" s="50" t="s">
        <v>757</v>
      </c>
      <c r="E190" s="50" t="s">
        <v>777</v>
      </c>
      <c r="F190" s="50" t="s">
        <v>778</v>
      </c>
      <c r="G190" s="168">
        <f t="shared" si="2"/>
        <v>0</v>
      </c>
      <c r="H190" s="168"/>
      <c r="I190" s="168"/>
      <c r="J190" s="168"/>
    </row>
    <row r="191" spans="1:10" ht="18" customHeight="1">
      <c r="A191" s="50" t="s">
        <v>756</v>
      </c>
      <c r="B191" s="50" t="s">
        <v>623</v>
      </c>
      <c r="C191" s="50" t="s">
        <v>592</v>
      </c>
      <c r="D191" s="50" t="s">
        <v>757</v>
      </c>
      <c r="E191" s="50" t="s">
        <v>777</v>
      </c>
      <c r="F191" s="50" t="s">
        <v>1095</v>
      </c>
      <c r="G191" s="168">
        <f t="shared" si="2"/>
        <v>0</v>
      </c>
      <c r="H191" s="168"/>
      <c r="I191" s="168"/>
      <c r="J191" s="168"/>
    </row>
    <row r="192" spans="1:10" ht="18" customHeight="1">
      <c r="A192" s="50" t="s">
        <v>756</v>
      </c>
      <c r="B192" s="50" t="s">
        <v>623</v>
      </c>
      <c r="C192" s="50" t="s">
        <v>596</v>
      </c>
      <c r="D192" s="50" t="s">
        <v>757</v>
      </c>
      <c r="E192" s="50" t="s">
        <v>777</v>
      </c>
      <c r="F192" s="50" t="s">
        <v>1821</v>
      </c>
      <c r="G192" s="168">
        <f t="shared" si="2"/>
        <v>0</v>
      </c>
      <c r="H192" s="168"/>
      <c r="I192" s="168"/>
      <c r="J192" s="168"/>
    </row>
    <row r="193" spans="1:10" ht="18" customHeight="1">
      <c r="A193" s="50" t="s">
        <v>756</v>
      </c>
      <c r="B193" s="50" t="s">
        <v>623</v>
      </c>
      <c r="C193" s="50" t="s">
        <v>601</v>
      </c>
      <c r="D193" s="50" t="s">
        <v>757</v>
      </c>
      <c r="E193" s="50" t="s">
        <v>777</v>
      </c>
      <c r="F193" s="50" t="s">
        <v>779</v>
      </c>
      <c r="G193" s="168">
        <f t="shared" si="2"/>
        <v>0</v>
      </c>
      <c r="H193" s="168"/>
      <c r="I193" s="168"/>
      <c r="J193" s="168"/>
    </row>
    <row r="194" spans="1:10" ht="18" customHeight="1">
      <c r="A194" s="49"/>
      <c r="B194" s="49" t="s">
        <v>628</v>
      </c>
      <c r="C194" s="49"/>
      <c r="D194" s="49"/>
      <c r="E194" s="49"/>
      <c r="F194" s="49"/>
      <c r="G194" s="168">
        <f t="shared" si="2"/>
        <v>5.81</v>
      </c>
      <c r="H194" s="169"/>
      <c r="I194" s="169">
        <v>5.81</v>
      </c>
      <c r="J194" s="169"/>
    </row>
    <row r="195" spans="1:10" ht="18" customHeight="1">
      <c r="A195" s="50" t="s">
        <v>756</v>
      </c>
      <c r="B195" s="50" t="s">
        <v>629</v>
      </c>
      <c r="C195" s="50" t="s">
        <v>581</v>
      </c>
      <c r="D195" s="50" t="s">
        <v>757</v>
      </c>
      <c r="E195" s="50" t="s">
        <v>780</v>
      </c>
      <c r="F195" s="50" t="s">
        <v>781</v>
      </c>
      <c r="G195" s="168">
        <f t="shared" si="2"/>
        <v>0</v>
      </c>
      <c r="H195" s="168"/>
      <c r="I195" s="168"/>
      <c r="J195" s="168"/>
    </row>
    <row r="196" spans="1:10" ht="18" customHeight="1">
      <c r="A196" s="50" t="s">
        <v>756</v>
      </c>
      <c r="B196" s="50" t="s">
        <v>629</v>
      </c>
      <c r="C196" s="50" t="s">
        <v>592</v>
      </c>
      <c r="D196" s="50" t="s">
        <v>757</v>
      </c>
      <c r="E196" s="50" t="s">
        <v>780</v>
      </c>
      <c r="F196" s="50" t="s">
        <v>1096</v>
      </c>
      <c r="G196" s="168">
        <f t="shared" si="2"/>
        <v>0</v>
      </c>
      <c r="H196" s="168"/>
      <c r="I196" s="168"/>
      <c r="J196" s="168"/>
    </row>
    <row r="197" spans="1:10" ht="18" customHeight="1">
      <c r="A197" s="50" t="s">
        <v>756</v>
      </c>
      <c r="B197" s="50" t="s">
        <v>629</v>
      </c>
      <c r="C197" s="50" t="s">
        <v>585</v>
      </c>
      <c r="D197" s="50" t="s">
        <v>757</v>
      </c>
      <c r="E197" s="50" t="s">
        <v>780</v>
      </c>
      <c r="F197" s="50" t="s">
        <v>782</v>
      </c>
      <c r="G197" s="168">
        <f t="shared" si="2"/>
        <v>0</v>
      </c>
      <c r="H197" s="168"/>
      <c r="I197" s="168"/>
      <c r="J197" s="168"/>
    </row>
    <row r="198" spans="1:10" ht="18" customHeight="1">
      <c r="A198" s="50" t="s">
        <v>756</v>
      </c>
      <c r="B198" s="50" t="s">
        <v>629</v>
      </c>
      <c r="C198" s="50" t="s">
        <v>596</v>
      </c>
      <c r="D198" s="50" t="s">
        <v>757</v>
      </c>
      <c r="E198" s="50" t="s">
        <v>780</v>
      </c>
      <c r="F198" s="50" t="s">
        <v>1097</v>
      </c>
      <c r="G198" s="168">
        <f t="shared" si="2"/>
        <v>0</v>
      </c>
      <c r="H198" s="168"/>
      <c r="I198" s="168"/>
      <c r="J198" s="168"/>
    </row>
    <row r="199" spans="1:10" ht="18" customHeight="1">
      <c r="A199" s="50" t="s">
        <v>756</v>
      </c>
      <c r="B199" s="50" t="s">
        <v>629</v>
      </c>
      <c r="C199" s="50" t="s">
        <v>601</v>
      </c>
      <c r="D199" s="50" t="s">
        <v>757</v>
      </c>
      <c r="E199" s="50" t="s">
        <v>780</v>
      </c>
      <c r="F199" s="50" t="s">
        <v>1822</v>
      </c>
      <c r="G199" s="168">
        <f t="shared" ref="G199:G262" si="3">H199+I199+J199</f>
        <v>5.81</v>
      </c>
      <c r="H199" s="168"/>
      <c r="I199" s="168">
        <v>5.81</v>
      </c>
      <c r="J199" s="168"/>
    </row>
    <row r="200" spans="1:10" ht="18" customHeight="1">
      <c r="A200" s="49"/>
      <c r="B200" s="49" t="s">
        <v>633</v>
      </c>
      <c r="C200" s="49"/>
      <c r="D200" s="49"/>
      <c r="E200" s="49"/>
      <c r="F200" s="49"/>
      <c r="G200" s="168">
        <f t="shared" si="3"/>
        <v>64.240000000000009</v>
      </c>
      <c r="H200" s="169">
        <v>56.31</v>
      </c>
      <c r="I200" s="169">
        <v>0.5</v>
      </c>
      <c r="J200" s="169">
        <v>7.43</v>
      </c>
    </row>
    <row r="201" spans="1:10" ht="18" customHeight="1">
      <c r="A201" s="50" t="s">
        <v>756</v>
      </c>
      <c r="B201" s="50" t="s">
        <v>634</v>
      </c>
      <c r="C201" s="50" t="s">
        <v>581</v>
      </c>
      <c r="D201" s="50" t="s">
        <v>757</v>
      </c>
      <c r="E201" s="50" t="s">
        <v>783</v>
      </c>
      <c r="F201" s="50" t="s">
        <v>784</v>
      </c>
      <c r="G201" s="168">
        <f t="shared" si="3"/>
        <v>41.97</v>
      </c>
      <c r="H201" s="168">
        <v>35.979999999999997</v>
      </c>
      <c r="I201" s="168"/>
      <c r="J201" s="168">
        <v>5.99</v>
      </c>
    </row>
    <row r="202" spans="1:10" ht="18" customHeight="1">
      <c r="A202" s="50" t="s">
        <v>756</v>
      </c>
      <c r="B202" s="50" t="s">
        <v>634</v>
      </c>
      <c r="C202" s="50" t="s">
        <v>604</v>
      </c>
      <c r="D202" s="50" t="s">
        <v>757</v>
      </c>
      <c r="E202" s="50" t="s">
        <v>783</v>
      </c>
      <c r="F202" s="50" t="s">
        <v>785</v>
      </c>
      <c r="G202" s="168">
        <f t="shared" si="3"/>
        <v>22.27</v>
      </c>
      <c r="H202" s="168">
        <v>20.329999999999998</v>
      </c>
      <c r="I202" s="168">
        <v>0.5</v>
      </c>
      <c r="J202" s="168">
        <v>1.44</v>
      </c>
    </row>
    <row r="203" spans="1:10" ht="18" customHeight="1">
      <c r="A203" s="50" t="s">
        <v>756</v>
      </c>
      <c r="B203" s="50" t="s">
        <v>634</v>
      </c>
      <c r="C203" s="50" t="s">
        <v>587</v>
      </c>
      <c r="D203" s="50" t="s">
        <v>757</v>
      </c>
      <c r="E203" s="50" t="s">
        <v>783</v>
      </c>
      <c r="F203" s="50" t="s">
        <v>786</v>
      </c>
      <c r="G203" s="168">
        <f t="shared" si="3"/>
        <v>0</v>
      </c>
      <c r="H203" s="168"/>
      <c r="I203" s="168"/>
      <c r="J203" s="168"/>
    </row>
    <row r="204" spans="1:10" ht="18" customHeight="1">
      <c r="A204" s="50" t="s">
        <v>756</v>
      </c>
      <c r="B204" s="50" t="s">
        <v>634</v>
      </c>
      <c r="C204" s="50" t="s">
        <v>601</v>
      </c>
      <c r="D204" s="50" t="s">
        <v>757</v>
      </c>
      <c r="E204" s="50" t="s">
        <v>783</v>
      </c>
      <c r="F204" s="50" t="s">
        <v>787</v>
      </c>
      <c r="G204" s="168">
        <f t="shared" si="3"/>
        <v>0</v>
      </c>
      <c r="H204" s="168"/>
      <c r="I204" s="168"/>
      <c r="J204" s="168"/>
    </row>
    <row r="205" spans="1:10" ht="18" customHeight="1">
      <c r="A205" s="49"/>
      <c r="B205" s="49" t="s">
        <v>788</v>
      </c>
      <c r="C205" s="49"/>
      <c r="D205" s="49"/>
      <c r="E205" s="49"/>
      <c r="F205" s="49"/>
      <c r="G205" s="168">
        <f t="shared" si="3"/>
        <v>0</v>
      </c>
      <c r="H205" s="169"/>
      <c r="I205" s="169"/>
      <c r="J205" s="169"/>
    </row>
    <row r="206" spans="1:10" ht="18" customHeight="1">
      <c r="A206" s="50" t="s">
        <v>756</v>
      </c>
      <c r="B206" s="50" t="s">
        <v>789</v>
      </c>
      <c r="C206" s="50" t="s">
        <v>592</v>
      </c>
      <c r="D206" s="50" t="s">
        <v>757</v>
      </c>
      <c r="E206" s="50" t="s">
        <v>790</v>
      </c>
      <c r="F206" s="50" t="s">
        <v>791</v>
      </c>
      <c r="G206" s="168">
        <f t="shared" si="3"/>
        <v>0</v>
      </c>
      <c r="H206" s="168"/>
      <c r="I206" s="168"/>
      <c r="J206" s="168"/>
    </row>
    <row r="207" spans="1:10" ht="18" customHeight="1">
      <c r="A207" s="49"/>
      <c r="B207" s="49" t="s">
        <v>792</v>
      </c>
      <c r="C207" s="49"/>
      <c r="D207" s="49"/>
      <c r="E207" s="49"/>
      <c r="F207" s="49"/>
      <c r="G207" s="168">
        <f t="shared" si="3"/>
        <v>0</v>
      </c>
      <c r="H207" s="169"/>
      <c r="I207" s="169"/>
      <c r="J207" s="169"/>
    </row>
    <row r="208" spans="1:10" ht="18" customHeight="1">
      <c r="A208" s="50" t="s">
        <v>756</v>
      </c>
      <c r="B208" s="50" t="s">
        <v>793</v>
      </c>
      <c r="C208" s="50" t="s">
        <v>581</v>
      </c>
      <c r="D208" s="50" t="s">
        <v>757</v>
      </c>
      <c r="E208" s="50" t="s">
        <v>794</v>
      </c>
      <c r="F208" s="50" t="s">
        <v>1098</v>
      </c>
      <c r="G208" s="168">
        <f t="shared" si="3"/>
        <v>0</v>
      </c>
      <c r="H208" s="168"/>
      <c r="I208" s="168"/>
      <c r="J208" s="168"/>
    </row>
    <row r="209" spans="1:10" ht="18" customHeight="1">
      <c r="A209" s="49"/>
      <c r="B209" s="49" t="s">
        <v>795</v>
      </c>
      <c r="C209" s="49"/>
      <c r="D209" s="49"/>
      <c r="E209" s="49"/>
      <c r="F209" s="49"/>
      <c r="G209" s="168">
        <f t="shared" si="3"/>
        <v>0</v>
      </c>
      <c r="H209" s="169"/>
      <c r="I209" s="169"/>
      <c r="J209" s="169"/>
    </row>
    <row r="210" spans="1:10" ht="18" customHeight="1">
      <c r="A210" s="50" t="s">
        <v>756</v>
      </c>
      <c r="B210" s="50" t="s">
        <v>796</v>
      </c>
      <c r="C210" s="50" t="s">
        <v>592</v>
      </c>
      <c r="D210" s="50" t="s">
        <v>757</v>
      </c>
      <c r="E210" s="50" t="s">
        <v>797</v>
      </c>
      <c r="F210" s="50" t="s">
        <v>798</v>
      </c>
      <c r="G210" s="168">
        <f t="shared" si="3"/>
        <v>0</v>
      </c>
      <c r="H210" s="168"/>
      <c r="I210" s="168"/>
      <c r="J210" s="168"/>
    </row>
    <row r="211" spans="1:10" ht="18" customHeight="1">
      <c r="A211" s="49"/>
      <c r="B211" s="49" t="s">
        <v>799</v>
      </c>
      <c r="C211" s="49"/>
      <c r="D211" s="49"/>
      <c r="E211" s="49"/>
      <c r="F211" s="49"/>
      <c r="G211" s="168">
        <f t="shared" si="3"/>
        <v>0</v>
      </c>
      <c r="H211" s="169"/>
      <c r="I211" s="169"/>
      <c r="J211" s="169"/>
    </row>
    <row r="212" spans="1:10" ht="18" customHeight="1">
      <c r="A212" s="50" t="s">
        <v>756</v>
      </c>
      <c r="B212" s="50" t="s">
        <v>800</v>
      </c>
      <c r="C212" s="50" t="s">
        <v>581</v>
      </c>
      <c r="D212" s="50" t="s">
        <v>757</v>
      </c>
      <c r="E212" s="50" t="s">
        <v>801</v>
      </c>
      <c r="F212" s="50" t="s">
        <v>802</v>
      </c>
      <c r="G212" s="168">
        <f t="shared" si="3"/>
        <v>0</v>
      </c>
      <c r="H212" s="168"/>
      <c r="I212" s="168"/>
      <c r="J212" s="168"/>
    </row>
    <row r="213" spans="1:10" ht="18" customHeight="1">
      <c r="A213" s="50" t="s">
        <v>756</v>
      </c>
      <c r="B213" s="50" t="s">
        <v>800</v>
      </c>
      <c r="C213" s="50" t="s">
        <v>592</v>
      </c>
      <c r="D213" s="50" t="s">
        <v>757</v>
      </c>
      <c r="E213" s="50" t="s">
        <v>801</v>
      </c>
      <c r="F213" s="50" t="s">
        <v>803</v>
      </c>
      <c r="G213" s="168">
        <f t="shared" si="3"/>
        <v>0</v>
      </c>
      <c r="H213" s="168"/>
      <c r="I213" s="168"/>
      <c r="J213" s="168"/>
    </row>
    <row r="214" spans="1:10" ht="18" customHeight="1">
      <c r="A214" s="49"/>
      <c r="B214" s="49" t="s">
        <v>648</v>
      </c>
      <c r="C214" s="49"/>
      <c r="D214" s="49"/>
      <c r="E214" s="49"/>
      <c r="F214" s="49"/>
      <c r="G214" s="168">
        <f t="shared" si="3"/>
        <v>0</v>
      </c>
      <c r="H214" s="169"/>
      <c r="I214" s="169"/>
      <c r="J214" s="169"/>
    </row>
    <row r="215" spans="1:10" ht="18" customHeight="1">
      <c r="A215" s="50" t="s">
        <v>756</v>
      </c>
      <c r="B215" s="50" t="s">
        <v>649</v>
      </c>
      <c r="C215" s="50" t="s">
        <v>581</v>
      </c>
      <c r="D215" s="50" t="s">
        <v>757</v>
      </c>
      <c r="E215" s="50" t="s">
        <v>804</v>
      </c>
      <c r="F215" s="50" t="s">
        <v>805</v>
      </c>
      <c r="G215" s="168">
        <f t="shared" si="3"/>
        <v>0</v>
      </c>
      <c r="H215" s="168"/>
      <c r="I215" s="168"/>
      <c r="J215" s="168"/>
    </row>
    <row r="216" spans="1:10" ht="18" customHeight="1">
      <c r="A216" s="50" t="s">
        <v>756</v>
      </c>
      <c r="B216" s="50" t="s">
        <v>649</v>
      </c>
      <c r="C216" s="50" t="s">
        <v>592</v>
      </c>
      <c r="D216" s="50" t="s">
        <v>757</v>
      </c>
      <c r="E216" s="50" t="s">
        <v>804</v>
      </c>
      <c r="F216" s="50" t="s">
        <v>806</v>
      </c>
      <c r="G216" s="168">
        <f t="shared" si="3"/>
        <v>0</v>
      </c>
      <c r="H216" s="168"/>
      <c r="I216" s="168"/>
      <c r="J216" s="168"/>
    </row>
    <row r="217" spans="1:10" ht="18" customHeight="1">
      <c r="A217" s="49"/>
      <c r="B217" s="49" t="s">
        <v>650</v>
      </c>
      <c r="C217" s="49"/>
      <c r="D217" s="49"/>
      <c r="E217" s="49"/>
      <c r="F217" s="49"/>
      <c r="G217" s="168">
        <f t="shared" si="3"/>
        <v>70.569999999999993</v>
      </c>
      <c r="H217" s="169">
        <v>64.33</v>
      </c>
      <c r="I217" s="169"/>
      <c r="J217" s="169">
        <v>6.24</v>
      </c>
    </row>
    <row r="218" spans="1:10" ht="18" customHeight="1">
      <c r="A218" s="50" t="s">
        <v>756</v>
      </c>
      <c r="B218" s="50" t="s">
        <v>651</v>
      </c>
      <c r="C218" s="50" t="s">
        <v>581</v>
      </c>
      <c r="D218" s="50" t="s">
        <v>757</v>
      </c>
      <c r="E218" s="50" t="s">
        <v>1099</v>
      </c>
      <c r="F218" s="50" t="s">
        <v>1100</v>
      </c>
      <c r="G218" s="168">
        <f t="shared" si="3"/>
        <v>15.59</v>
      </c>
      <c r="H218" s="168">
        <v>13.3</v>
      </c>
      <c r="I218" s="168"/>
      <c r="J218" s="168">
        <v>2.29</v>
      </c>
    </row>
    <row r="219" spans="1:10" ht="18" customHeight="1">
      <c r="A219" s="50" t="s">
        <v>756</v>
      </c>
      <c r="B219" s="50" t="s">
        <v>651</v>
      </c>
      <c r="C219" s="50" t="s">
        <v>604</v>
      </c>
      <c r="D219" s="50" t="s">
        <v>757</v>
      </c>
      <c r="E219" s="50" t="s">
        <v>1099</v>
      </c>
      <c r="F219" s="50" t="s">
        <v>1823</v>
      </c>
      <c r="G219" s="168">
        <f t="shared" si="3"/>
        <v>54.980000000000004</v>
      </c>
      <c r="H219" s="168">
        <v>51.03</v>
      </c>
      <c r="I219" s="168"/>
      <c r="J219" s="168">
        <v>3.95</v>
      </c>
    </row>
    <row r="220" spans="1:10" ht="18" customHeight="1">
      <c r="A220" s="50" t="s">
        <v>756</v>
      </c>
      <c r="B220" s="50" t="s">
        <v>651</v>
      </c>
      <c r="C220" s="50" t="s">
        <v>585</v>
      </c>
      <c r="D220" s="50" t="s">
        <v>757</v>
      </c>
      <c r="E220" s="50" t="s">
        <v>1099</v>
      </c>
      <c r="F220" s="50" t="s">
        <v>1101</v>
      </c>
      <c r="G220" s="168">
        <f t="shared" si="3"/>
        <v>0</v>
      </c>
      <c r="H220" s="168"/>
      <c r="I220" s="168"/>
      <c r="J220" s="168"/>
    </row>
    <row r="221" spans="1:10" ht="18" customHeight="1">
      <c r="A221" s="49"/>
      <c r="B221" s="49" t="s">
        <v>680</v>
      </c>
      <c r="C221" s="49"/>
      <c r="D221" s="49"/>
      <c r="E221" s="49"/>
      <c r="F221" s="49"/>
      <c r="G221" s="168">
        <f t="shared" si="3"/>
        <v>431.52</v>
      </c>
      <c r="H221" s="169">
        <v>431.52</v>
      </c>
      <c r="I221" s="169"/>
      <c r="J221" s="169"/>
    </row>
    <row r="222" spans="1:10" ht="18" customHeight="1">
      <c r="A222" s="50" t="s">
        <v>756</v>
      </c>
      <c r="B222" s="50" t="s">
        <v>601</v>
      </c>
      <c r="C222" s="50" t="s">
        <v>581</v>
      </c>
      <c r="D222" s="50" t="s">
        <v>757</v>
      </c>
      <c r="E222" s="50" t="s">
        <v>807</v>
      </c>
      <c r="F222" s="50" t="s">
        <v>808</v>
      </c>
      <c r="G222" s="168">
        <f t="shared" si="3"/>
        <v>431.52</v>
      </c>
      <c r="H222" s="168">
        <v>431.52</v>
      </c>
      <c r="I222" s="168"/>
      <c r="J222" s="168"/>
    </row>
    <row r="223" spans="1:10" ht="18" customHeight="1">
      <c r="A223" s="49" t="s">
        <v>809</v>
      </c>
      <c r="B223" s="49"/>
      <c r="C223" s="49"/>
      <c r="D223" s="49"/>
      <c r="E223" s="49"/>
      <c r="F223" s="49"/>
      <c r="G223" s="168">
        <f t="shared" si="3"/>
        <v>4701.43</v>
      </c>
      <c r="H223" s="169">
        <v>4118.57</v>
      </c>
      <c r="I223" s="169">
        <v>501.14</v>
      </c>
      <c r="J223" s="169">
        <v>81.72</v>
      </c>
    </row>
    <row r="224" spans="1:10" ht="18" customHeight="1">
      <c r="A224" s="49"/>
      <c r="B224" s="49" t="s">
        <v>579</v>
      </c>
      <c r="C224" s="49"/>
      <c r="D224" s="49"/>
      <c r="E224" s="49"/>
      <c r="F224" s="49"/>
      <c r="G224" s="168">
        <f t="shared" si="3"/>
        <v>582.34999999999991</v>
      </c>
      <c r="H224" s="169">
        <v>510.99</v>
      </c>
      <c r="I224" s="169">
        <v>28.56</v>
      </c>
      <c r="J224" s="169">
        <v>42.8</v>
      </c>
    </row>
    <row r="225" spans="1:10" ht="18" customHeight="1">
      <c r="A225" s="50" t="s">
        <v>810</v>
      </c>
      <c r="B225" s="50" t="s">
        <v>581</v>
      </c>
      <c r="C225" s="50" t="s">
        <v>581</v>
      </c>
      <c r="D225" s="50" t="s">
        <v>1102</v>
      </c>
      <c r="E225" s="50" t="s">
        <v>1103</v>
      </c>
      <c r="F225" s="50" t="s">
        <v>811</v>
      </c>
      <c r="G225" s="168">
        <f t="shared" si="3"/>
        <v>145.42000000000002</v>
      </c>
      <c r="H225" s="168">
        <v>117.43</v>
      </c>
      <c r="I225" s="168">
        <v>10.08</v>
      </c>
      <c r="J225" s="168">
        <v>17.91</v>
      </c>
    </row>
    <row r="226" spans="1:10" ht="18" customHeight="1">
      <c r="A226" s="50" t="s">
        <v>810</v>
      </c>
      <c r="B226" s="50" t="s">
        <v>581</v>
      </c>
      <c r="C226" s="50" t="s">
        <v>592</v>
      </c>
      <c r="D226" s="50" t="s">
        <v>1102</v>
      </c>
      <c r="E226" s="50" t="s">
        <v>1103</v>
      </c>
      <c r="F226" s="50" t="s">
        <v>812</v>
      </c>
      <c r="G226" s="168">
        <f t="shared" si="3"/>
        <v>0</v>
      </c>
      <c r="H226" s="168"/>
      <c r="I226" s="168"/>
      <c r="J226" s="168"/>
    </row>
    <row r="227" spans="1:10" ht="18" customHeight="1">
      <c r="A227" s="50" t="s">
        <v>810</v>
      </c>
      <c r="B227" s="50" t="s">
        <v>581</v>
      </c>
      <c r="C227" s="50" t="s">
        <v>604</v>
      </c>
      <c r="D227" s="50" t="s">
        <v>1102</v>
      </c>
      <c r="E227" s="50" t="s">
        <v>1103</v>
      </c>
      <c r="F227" s="50" t="s">
        <v>813</v>
      </c>
      <c r="G227" s="168">
        <f t="shared" si="3"/>
        <v>418.78</v>
      </c>
      <c r="H227" s="168">
        <v>379.24</v>
      </c>
      <c r="I227" s="168">
        <v>15.08</v>
      </c>
      <c r="J227" s="168">
        <v>24.46</v>
      </c>
    </row>
    <row r="228" spans="1:10" ht="18" customHeight="1">
      <c r="A228" s="50" t="s">
        <v>810</v>
      </c>
      <c r="B228" s="50" t="s">
        <v>581</v>
      </c>
      <c r="C228" s="50" t="s">
        <v>601</v>
      </c>
      <c r="D228" s="50" t="s">
        <v>1102</v>
      </c>
      <c r="E228" s="50" t="s">
        <v>1103</v>
      </c>
      <c r="F228" s="50" t="s">
        <v>1104</v>
      </c>
      <c r="G228" s="168">
        <f t="shared" si="3"/>
        <v>18.149999999999999</v>
      </c>
      <c r="H228" s="168">
        <v>14.32</v>
      </c>
      <c r="I228" s="168">
        <v>3.4</v>
      </c>
      <c r="J228" s="168">
        <v>0.43</v>
      </c>
    </row>
    <row r="229" spans="1:10" ht="18" customHeight="1">
      <c r="A229" s="49"/>
      <c r="B229" s="49" t="s">
        <v>591</v>
      </c>
      <c r="C229" s="49"/>
      <c r="D229" s="49"/>
      <c r="E229" s="49"/>
      <c r="F229" s="49"/>
      <c r="G229" s="168">
        <f t="shared" si="3"/>
        <v>423.09</v>
      </c>
      <c r="H229" s="169"/>
      <c r="I229" s="169">
        <v>423.09</v>
      </c>
      <c r="J229" s="169"/>
    </row>
    <row r="230" spans="1:10" ht="18" customHeight="1">
      <c r="A230" s="50" t="s">
        <v>810</v>
      </c>
      <c r="B230" s="50" t="s">
        <v>592</v>
      </c>
      <c r="C230" s="50" t="s">
        <v>581</v>
      </c>
      <c r="D230" s="50" t="s">
        <v>1102</v>
      </c>
      <c r="E230" s="50" t="s">
        <v>814</v>
      </c>
      <c r="F230" s="50" t="s">
        <v>815</v>
      </c>
      <c r="G230" s="168">
        <f t="shared" si="3"/>
        <v>410.87</v>
      </c>
      <c r="H230" s="168"/>
      <c r="I230" s="168">
        <v>410.87</v>
      </c>
      <c r="J230" s="168"/>
    </row>
    <row r="231" spans="1:10" ht="18" customHeight="1">
      <c r="A231" s="50" t="s">
        <v>810</v>
      </c>
      <c r="B231" s="50" t="s">
        <v>592</v>
      </c>
      <c r="C231" s="50" t="s">
        <v>592</v>
      </c>
      <c r="D231" s="50" t="s">
        <v>1102</v>
      </c>
      <c r="E231" s="50" t="s">
        <v>814</v>
      </c>
      <c r="F231" s="50" t="s">
        <v>816</v>
      </c>
      <c r="G231" s="168">
        <f t="shared" si="3"/>
        <v>9.2799999999999994</v>
      </c>
      <c r="H231" s="168"/>
      <c r="I231" s="168">
        <v>9.2799999999999994</v>
      </c>
      <c r="J231" s="168"/>
    </row>
    <row r="232" spans="1:10" ht="18" customHeight="1">
      <c r="A232" s="50" t="s">
        <v>810</v>
      </c>
      <c r="B232" s="50" t="s">
        <v>592</v>
      </c>
      <c r="C232" s="50" t="s">
        <v>598</v>
      </c>
      <c r="D232" s="50" t="s">
        <v>1102</v>
      </c>
      <c r="E232" s="50" t="s">
        <v>814</v>
      </c>
      <c r="F232" s="50" t="s">
        <v>1824</v>
      </c>
      <c r="G232" s="168">
        <f t="shared" si="3"/>
        <v>2.94</v>
      </c>
      <c r="H232" s="168"/>
      <c r="I232" s="168">
        <v>2.94</v>
      </c>
      <c r="J232" s="168"/>
    </row>
    <row r="233" spans="1:10" ht="18" customHeight="1">
      <c r="A233" s="50" t="s">
        <v>810</v>
      </c>
      <c r="B233" s="50" t="s">
        <v>592</v>
      </c>
      <c r="C233" s="50" t="s">
        <v>601</v>
      </c>
      <c r="D233" s="50" t="s">
        <v>1102</v>
      </c>
      <c r="E233" s="50" t="s">
        <v>814</v>
      </c>
      <c r="F233" s="50" t="s">
        <v>817</v>
      </c>
      <c r="G233" s="168">
        <f t="shared" si="3"/>
        <v>0</v>
      </c>
      <c r="H233" s="168"/>
      <c r="I233" s="168"/>
      <c r="J233" s="168"/>
    </row>
    <row r="234" spans="1:10" ht="18" customHeight="1">
      <c r="A234" s="49"/>
      <c r="B234" s="49" t="s">
        <v>603</v>
      </c>
      <c r="C234" s="49"/>
      <c r="D234" s="49"/>
      <c r="E234" s="49"/>
      <c r="F234" s="49"/>
      <c r="G234" s="168">
        <f t="shared" si="3"/>
        <v>52.72</v>
      </c>
      <c r="H234" s="169">
        <v>8.85</v>
      </c>
      <c r="I234" s="169">
        <v>43.41</v>
      </c>
      <c r="J234" s="169">
        <v>0.46</v>
      </c>
    </row>
    <row r="235" spans="1:10" ht="18" customHeight="1">
      <c r="A235" s="50" t="s">
        <v>810</v>
      </c>
      <c r="B235" s="50" t="s">
        <v>604</v>
      </c>
      <c r="C235" s="50" t="s">
        <v>592</v>
      </c>
      <c r="D235" s="50" t="s">
        <v>1102</v>
      </c>
      <c r="E235" s="50" t="s">
        <v>818</v>
      </c>
      <c r="F235" s="50" t="s">
        <v>819</v>
      </c>
      <c r="G235" s="168">
        <f t="shared" si="3"/>
        <v>52.72</v>
      </c>
      <c r="H235" s="168">
        <v>8.85</v>
      </c>
      <c r="I235" s="168">
        <v>43.41</v>
      </c>
      <c r="J235" s="168">
        <v>0.46</v>
      </c>
    </row>
    <row r="236" spans="1:10" ht="18" customHeight="1">
      <c r="A236" s="50" t="s">
        <v>810</v>
      </c>
      <c r="B236" s="50" t="s">
        <v>604</v>
      </c>
      <c r="C236" s="50" t="s">
        <v>601</v>
      </c>
      <c r="D236" s="50" t="s">
        <v>1102</v>
      </c>
      <c r="E236" s="50" t="s">
        <v>818</v>
      </c>
      <c r="F236" s="50" t="s">
        <v>820</v>
      </c>
      <c r="G236" s="168">
        <f t="shared" si="3"/>
        <v>0</v>
      </c>
      <c r="H236" s="168"/>
      <c r="I236" s="168"/>
      <c r="J236" s="168"/>
    </row>
    <row r="237" spans="1:10" ht="18" customHeight="1">
      <c r="A237" s="49"/>
      <c r="B237" s="49" t="s">
        <v>609</v>
      </c>
      <c r="C237" s="49"/>
      <c r="D237" s="49"/>
      <c r="E237" s="49"/>
      <c r="F237" s="49"/>
      <c r="G237" s="168">
        <f t="shared" si="3"/>
        <v>367.81</v>
      </c>
      <c r="H237" s="169">
        <v>346.91</v>
      </c>
      <c r="I237" s="169">
        <v>6.08</v>
      </c>
      <c r="J237" s="169">
        <v>14.82</v>
      </c>
    </row>
    <row r="238" spans="1:10" ht="18" customHeight="1">
      <c r="A238" s="50" t="s">
        <v>810</v>
      </c>
      <c r="B238" s="50" t="s">
        <v>585</v>
      </c>
      <c r="C238" s="50" t="s">
        <v>581</v>
      </c>
      <c r="D238" s="50" t="s">
        <v>1102</v>
      </c>
      <c r="E238" s="50" t="s">
        <v>821</v>
      </c>
      <c r="F238" s="50" t="s">
        <v>822</v>
      </c>
      <c r="G238" s="168">
        <f t="shared" si="3"/>
        <v>238.22</v>
      </c>
      <c r="H238" s="168">
        <v>226.33</v>
      </c>
      <c r="I238" s="168">
        <v>4.04</v>
      </c>
      <c r="J238" s="168">
        <v>7.85</v>
      </c>
    </row>
    <row r="239" spans="1:10" ht="18" customHeight="1">
      <c r="A239" s="50" t="s">
        <v>810</v>
      </c>
      <c r="B239" s="50" t="s">
        <v>585</v>
      </c>
      <c r="C239" s="50" t="s">
        <v>592</v>
      </c>
      <c r="D239" s="50" t="s">
        <v>1102</v>
      </c>
      <c r="E239" s="50" t="s">
        <v>821</v>
      </c>
      <c r="F239" s="50" t="s">
        <v>823</v>
      </c>
      <c r="G239" s="168">
        <f t="shared" si="3"/>
        <v>129.59</v>
      </c>
      <c r="H239" s="168">
        <v>120.58</v>
      </c>
      <c r="I239" s="168">
        <v>2.04</v>
      </c>
      <c r="J239" s="168">
        <v>6.97</v>
      </c>
    </row>
    <row r="240" spans="1:10" ht="18" customHeight="1">
      <c r="A240" s="50" t="s">
        <v>810</v>
      </c>
      <c r="B240" s="50" t="s">
        <v>585</v>
      </c>
      <c r="C240" s="50" t="s">
        <v>589</v>
      </c>
      <c r="D240" s="50" t="s">
        <v>1102</v>
      </c>
      <c r="E240" s="50" t="s">
        <v>821</v>
      </c>
      <c r="F240" s="50" t="s">
        <v>824</v>
      </c>
      <c r="G240" s="168">
        <f t="shared" si="3"/>
        <v>0</v>
      </c>
      <c r="H240" s="168"/>
      <c r="I240" s="168"/>
      <c r="J240" s="168"/>
    </row>
    <row r="241" spans="1:10" ht="18" customHeight="1">
      <c r="A241" s="50" t="s">
        <v>810</v>
      </c>
      <c r="B241" s="50" t="s">
        <v>585</v>
      </c>
      <c r="C241" s="50" t="s">
        <v>623</v>
      </c>
      <c r="D241" s="50" t="s">
        <v>1102</v>
      </c>
      <c r="E241" s="50" t="s">
        <v>821</v>
      </c>
      <c r="F241" s="50" t="s">
        <v>1825</v>
      </c>
      <c r="G241" s="168">
        <f t="shared" si="3"/>
        <v>0</v>
      </c>
      <c r="H241" s="168"/>
      <c r="I241" s="168"/>
      <c r="J241" s="168"/>
    </row>
    <row r="242" spans="1:10" ht="18" customHeight="1">
      <c r="A242" s="50" t="s">
        <v>810</v>
      </c>
      <c r="B242" s="50" t="s">
        <v>585</v>
      </c>
      <c r="C242" s="50" t="s">
        <v>629</v>
      </c>
      <c r="D242" s="50" t="s">
        <v>1102</v>
      </c>
      <c r="E242" s="50" t="s">
        <v>821</v>
      </c>
      <c r="F242" s="50" t="s">
        <v>1826</v>
      </c>
      <c r="G242" s="168">
        <f t="shared" si="3"/>
        <v>0</v>
      </c>
      <c r="H242" s="168"/>
      <c r="I242" s="168"/>
      <c r="J242" s="168"/>
    </row>
    <row r="243" spans="1:10" ht="18" customHeight="1">
      <c r="A243" s="50" t="s">
        <v>810</v>
      </c>
      <c r="B243" s="50" t="s">
        <v>585</v>
      </c>
      <c r="C243" s="50" t="s">
        <v>601</v>
      </c>
      <c r="D243" s="50" t="s">
        <v>1102</v>
      </c>
      <c r="E243" s="50" t="s">
        <v>821</v>
      </c>
      <c r="F243" s="50" t="s">
        <v>825</v>
      </c>
      <c r="G243" s="168">
        <f t="shared" si="3"/>
        <v>0</v>
      </c>
      <c r="H243" s="168"/>
      <c r="I243" s="168"/>
      <c r="J243" s="168"/>
    </row>
    <row r="244" spans="1:10" ht="18" customHeight="1">
      <c r="A244" s="49"/>
      <c r="B244" s="49" t="s">
        <v>619</v>
      </c>
      <c r="C244" s="49"/>
      <c r="D244" s="49"/>
      <c r="E244" s="49"/>
      <c r="F244" s="49"/>
      <c r="G244" s="168">
        <f t="shared" si="3"/>
        <v>0</v>
      </c>
      <c r="H244" s="169"/>
      <c r="I244" s="169"/>
      <c r="J244" s="169"/>
    </row>
    <row r="245" spans="1:10" ht="18" customHeight="1">
      <c r="A245" s="50" t="s">
        <v>810</v>
      </c>
      <c r="B245" s="50" t="s">
        <v>598</v>
      </c>
      <c r="C245" s="50" t="s">
        <v>581</v>
      </c>
      <c r="D245" s="50" t="s">
        <v>1102</v>
      </c>
      <c r="E245" s="50" t="s">
        <v>1827</v>
      </c>
      <c r="F245" s="50" t="s">
        <v>1828</v>
      </c>
      <c r="G245" s="168">
        <f t="shared" si="3"/>
        <v>0</v>
      </c>
      <c r="H245" s="168"/>
      <c r="I245" s="168"/>
      <c r="J245" s="168"/>
    </row>
    <row r="246" spans="1:10" ht="18" customHeight="1">
      <c r="A246" s="49"/>
      <c r="B246" s="49" t="s">
        <v>622</v>
      </c>
      <c r="C246" s="49"/>
      <c r="D246" s="49"/>
      <c r="E246" s="49"/>
      <c r="F246" s="49"/>
      <c r="G246" s="168">
        <f t="shared" si="3"/>
        <v>591.81999999999994</v>
      </c>
      <c r="H246" s="169">
        <v>568.17999999999995</v>
      </c>
      <c r="I246" s="169"/>
      <c r="J246" s="169">
        <v>23.64</v>
      </c>
    </row>
    <row r="247" spans="1:10" ht="18" customHeight="1">
      <c r="A247" s="50" t="s">
        <v>810</v>
      </c>
      <c r="B247" s="50" t="s">
        <v>587</v>
      </c>
      <c r="C247" s="50" t="s">
        <v>643</v>
      </c>
      <c r="D247" s="50" t="s">
        <v>1102</v>
      </c>
      <c r="E247" s="50" t="s">
        <v>826</v>
      </c>
      <c r="F247" s="50" t="s">
        <v>827</v>
      </c>
      <c r="G247" s="168">
        <f t="shared" si="3"/>
        <v>591.81999999999994</v>
      </c>
      <c r="H247" s="168">
        <v>568.17999999999995</v>
      </c>
      <c r="I247" s="168"/>
      <c r="J247" s="168">
        <v>23.64</v>
      </c>
    </row>
    <row r="248" spans="1:10" ht="18" customHeight="1">
      <c r="A248" s="49"/>
      <c r="B248" s="49" t="s">
        <v>633</v>
      </c>
      <c r="C248" s="49"/>
      <c r="D248" s="49"/>
      <c r="E248" s="49"/>
      <c r="F248" s="49"/>
      <c r="G248" s="168">
        <f t="shared" si="3"/>
        <v>2683.64</v>
      </c>
      <c r="H248" s="169">
        <v>2683.64</v>
      </c>
      <c r="I248" s="169"/>
      <c r="J248" s="169"/>
    </row>
    <row r="249" spans="1:10" ht="18" customHeight="1">
      <c r="A249" s="50" t="s">
        <v>810</v>
      </c>
      <c r="B249" s="50" t="s">
        <v>634</v>
      </c>
      <c r="C249" s="50" t="s">
        <v>581</v>
      </c>
      <c r="D249" s="50" t="s">
        <v>1102</v>
      </c>
      <c r="E249" s="50" t="s">
        <v>828</v>
      </c>
      <c r="F249" s="50" t="s">
        <v>829</v>
      </c>
      <c r="G249" s="168">
        <f t="shared" si="3"/>
        <v>702.79</v>
      </c>
      <c r="H249" s="168">
        <v>702.79</v>
      </c>
      <c r="I249" s="168"/>
      <c r="J249" s="168"/>
    </row>
    <row r="250" spans="1:10" ht="18" customHeight="1">
      <c r="A250" s="50" t="s">
        <v>810</v>
      </c>
      <c r="B250" s="50" t="s">
        <v>634</v>
      </c>
      <c r="C250" s="50" t="s">
        <v>592</v>
      </c>
      <c r="D250" s="50" t="s">
        <v>1102</v>
      </c>
      <c r="E250" s="50" t="s">
        <v>828</v>
      </c>
      <c r="F250" s="50" t="s">
        <v>830</v>
      </c>
      <c r="G250" s="168">
        <f t="shared" si="3"/>
        <v>1980.85</v>
      </c>
      <c r="H250" s="168">
        <v>1980.85</v>
      </c>
      <c r="I250" s="168"/>
      <c r="J250" s="168"/>
    </row>
    <row r="251" spans="1:10" ht="18" customHeight="1">
      <c r="A251" s="50" t="s">
        <v>810</v>
      </c>
      <c r="B251" s="50" t="s">
        <v>634</v>
      </c>
      <c r="C251" s="50" t="s">
        <v>601</v>
      </c>
      <c r="D251" s="50" t="s">
        <v>1102</v>
      </c>
      <c r="E251" s="50" t="s">
        <v>828</v>
      </c>
      <c r="F251" s="50" t="s">
        <v>831</v>
      </c>
      <c r="G251" s="168">
        <f t="shared" si="3"/>
        <v>0</v>
      </c>
      <c r="H251" s="168"/>
      <c r="I251" s="168"/>
      <c r="J251" s="168"/>
    </row>
    <row r="252" spans="1:10" ht="18" customHeight="1">
      <c r="A252" s="49"/>
      <c r="B252" s="49" t="s">
        <v>832</v>
      </c>
      <c r="C252" s="49"/>
      <c r="D252" s="49"/>
      <c r="E252" s="49"/>
      <c r="F252" s="49"/>
      <c r="G252" s="168">
        <f t="shared" si="3"/>
        <v>0</v>
      </c>
      <c r="H252" s="169"/>
      <c r="I252" s="169"/>
      <c r="J252" s="169"/>
    </row>
    <row r="253" spans="1:10" ht="18" customHeight="1">
      <c r="A253" s="50" t="s">
        <v>810</v>
      </c>
      <c r="B253" s="50" t="s">
        <v>693</v>
      </c>
      <c r="C253" s="50" t="s">
        <v>592</v>
      </c>
      <c r="D253" s="50" t="s">
        <v>1102</v>
      </c>
      <c r="E253" s="50" t="s">
        <v>833</v>
      </c>
      <c r="F253" s="50" t="s">
        <v>834</v>
      </c>
      <c r="G253" s="168">
        <f t="shared" si="3"/>
        <v>0</v>
      </c>
      <c r="H253" s="168"/>
      <c r="I253" s="168"/>
      <c r="J253" s="168"/>
    </row>
    <row r="254" spans="1:10" ht="18" customHeight="1">
      <c r="A254" s="49"/>
      <c r="B254" s="49" t="s">
        <v>637</v>
      </c>
      <c r="C254" s="49"/>
      <c r="D254" s="49"/>
      <c r="E254" s="49"/>
      <c r="F254" s="49"/>
      <c r="G254" s="168">
        <f t="shared" si="3"/>
        <v>0</v>
      </c>
      <c r="H254" s="169"/>
      <c r="I254" s="169"/>
      <c r="J254" s="169"/>
    </row>
    <row r="255" spans="1:10" ht="18" customHeight="1">
      <c r="A255" s="50" t="s">
        <v>810</v>
      </c>
      <c r="B255" s="50" t="s">
        <v>638</v>
      </c>
      <c r="C255" s="50" t="s">
        <v>581</v>
      </c>
      <c r="D255" s="50" t="s">
        <v>1102</v>
      </c>
      <c r="E255" s="50" t="s">
        <v>835</v>
      </c>
      <c r="F255" s="50" t="s">
        <v>836</v>
      </c>
      <c r="G255" s="168">
        <f t="shared" si="3"/>
        <v>0</v>
      </c>
      <c r="H255" s="168"/>
      <c r="I255" s="168"/>
      <c r="J255" s="168"/>
    </row>
    <row r="256" spans="1:10" ht="18" customHeight="1">
      <c r="A256" s="49"/>
      <c r="B256" s="49" t="s">
        <v>837</v>
      </c>
      <c r="C256" s="49"/>
      <c r="D256" s="49"/>
      <c r="E256" s="49"/>
      <c r="F256" s="49"/>
      <c r="G256" s="168">
        <f t="shared" si="3"/>
        <v>0</v>
      </c>
      <c r="H256" s="169"/>
      <c r="I256" s="169"/>
      <c r="J256" s="169"/>
    </row>
    <row r="257" spans="1:10" ht="18" customHeight="1">
      <c r="A257" s="50" t="s">
        <v>810</v>
      </c>
      <c r="B257" s="50" t="s">
        <v>838</v>
      </c>
      <c r="C257" s="50" t="s">
        <v>581</v>
      </c>
      <c r="D257" s="50" t="s">
        <v>1102</v>
      </c>
      <c r="E257" s="50" t="s">
        <v>839</v>
      </c>
      <c r="F257" s="50" t="s">
        <v>840</v>
      </c>
      <c r="G257" s="168">
        <f t="shared" si="3"/>
        <v>0</v>
      </c>
      <c r="H257" s="168"/>
      <c r="I257" s="168"/>
      <c r="J257" s="168"/>
    </row>
    <row r="258" spans="1:10" ht="18" customHeight="1">
      <c r="A258" s="49"/>
      <c r="B258" s="49" t="s">
        <v>1829</v>
      </c>
      <c r="C258" s="49"/>
      <c r="D258" s="49"/>
      <c r="E258" s="49"/>
      <c r="F258" s="49"/>
      <c r="G258" s="168">
        <f t="shared" si="3"/>
        <v>0</v>
      </c>
      <c r="H258" s="169"/>
      <c r="I258" s="169"/>
      <c r="J258" s="169"/>
    </row>
    <row r="259" spans="1:10" ht="18" customHeight="1">
      <c r="A259" s="50" t="s">
        <v>810</v>
      </c>
      <c r="B259" s="50" t="s">
        <v>1830</v>
      </c>
      <c r="C259" s="50" t="s">
        <v>581</v>
      </c>
      <c r="D259" s="50" t="s">
        <v>1102</v>
      </c>
      <c r="E259" s="50" t="s">
        <v>1831</v>
      </c>
      <c r="F259" s="50" t="s">
        <v>1832</v>
      </c>
      <c r="G259" s="168">
        <f t="shared" si="3"/>
        <v>0</v>
      </c>
      <c r="H259" s="168"/>
      <c r="I259" s="168"/>
      <c r="J259" s="168"/>
    </row>
    <row r="260" spans="1:10" ht="18" customHeight="1">
      <c r="A260" s="49" t="s">
        <v>841</v>
      </c>
      <c r="B260" s="49"/>
      <c r="C260" s="49"/>
      <c r="D260" s="49"/>
      <c r="E260" s="49"/>
      <c r="F260" s="49"/>
      <c r="G260" s="168">
        <f t="shared" si="3"/>
        <v>264.12</v>
      </c>
      <c r="H260" s="169">
        <v>240.06</v>
      </c>
      <c r="I260" s="169">
        <v>1.83</v>
      </c>
      <c r="J260" s="169">
        <v>22.23</v>
      </c>
    </row>
    <row r="261" spans="1:10" ht="18" customHeight="1">
      <c r="A261" s="49"/>
      <c r="B261" s="49" t="s">
        <v>579</v>
      </c>
      <c r="C261" s="49"/>
      <c r="D261" s="49"/>
      <c r="E261" s="49"/>
      <c r="F261" s="49"/>
      <c r="G261" s="168">
        <f t="shared" si="3"/>
        <v>264.12</v>
      </c>
      <c r="H261" s="169">
        <v>240.06</v>
      </c>
      <c r="I261" s="169">
        <v>1.83</v>
      </c>
      <c r="J261" s="169">
        <v>22.23</v>
      </c>
    </row>
    <row r="262" spans="1:10" ht="18" customHeight="1">
      <c r="A262" s="50" t="s">
        <v>842</v>
      </c>
      <c r="B262" s="50" t="s">
        <v>581</v>
      </c>
      <c r="C262" s="50" t="s">
        <v>581</v>
      </c>
      <c r="D262" s="50" t="s">
        <v>843</v>
      </c>
      <c r="E262" s="50" t="s">
        <v>844</v>
      </c>
      <c r="F262" s="50" t="s">
        <v>845</v>
      </c>
      <c r="G262" s="168">
        <f t="shared" si="3"/>
        <v>70.39</v>
      </c>
      <c r="H262" s="168">
        <v>58.06</v>
      </c>
      <c r="I262" s="168">
        <v>1.38</v>
      </c>
      <c r="J262" s="168">
        <v>10.95</v>
      </c>
    </row>
    <row r="263" spans="1:10" ht="18" customHeight="1">
      <c r="A263" s="50" t="s">
        <v>842</v>
      </c>
      <c r="B263" s="50" t="s">
        <v>581</v>
      </c>
      <c r="C263" s="50" t="s">
        <v>604</v>
      </c>
      <c r="D263" s="50" t="s">
        <v>843</v>
      </c>
      <c r="E263" s="50" t="s">
        <v>844</v>
      </c>
      <c r="F263" s="50" t="s">
        <v>846</v>
      </c>
      <c r="G263" s="168">
        <f t="shared" ref="G263:G326" si="4">H263+I263+J263</f>
        <v>193.73</v>
      </c>
      <c r="H263" s="168">
        <v>182</v>
      </c>
      <c r="I263" s="168">
        <v>0.45</v>
      </c>
      <c r="J263" s="168">
        <v>11.28</v>
      </c>
    </row>
    <row r="264" spans="1:10" ht="18" customHeight="1">
      <c r="A264" s="49"/>
      <c r="B264" s="49" t="s">
        <v>603</v>
      </c>
      <c r="C264" s="49"/>
      <c r="D264" s="49"/>
      <c r="E264" s="49"/>
      <c r="F264" s="49"/>
      <c r="G264" s="168">
        <f t="shared" si="4"/>
        <v>0</v>
      </c>
      <c r="H264" s="169"/>
      <c r="I264" s="169"/>
      <c r="J264" s="169"/>
    </row>
    <row r="265" spans="1:10" ht="18" customHeight="1">
      <c r="A265" s="50" t="s">
        <v>842</v>
      </c>
      <c r="B265" s="50" t="s">
        <v>604</v>
      </c>
      <c r="C265" s="50" t="s">
        <v>581</v>
      </c>
      <c r="D265" s="50" t="s">
        <v>843</v>
      </c>
      <c r="E265" s="50" t="s">
        <v>847</v>
      </c>
      <c r="F265" s="50" t="s">
        <v>848</v>
      </c>
      <c r="G265" s="168">
        <f t="shared" si="4"/>
        <v>0</v>
      </c>
      <c r="H265" s="168"/>
      <c r="I265" s="168"/>
      <c r="J265" s="168"/>
    </row>
    <row r="266" spans="1:10" ht="18" customHeight="1">
      <c r="A266" s="50" t="s">
        <v>842</v>
      </c>
      <c r="B266" s="50" t="s">
        <v>604</v>
      </c>
      <c r="C266" s="50" t="s">
        <v>592</v>
      </c>
      <c r="D266" s="50" t="s">
        <v>843</v>
      </c>
      <c r="E266" s="50" t="s">
        <v>847</v>
      </c>
      <c r="F266" s="50" t="s">
        <v>1833</v>
      </c>
      <c r="G266" s="168">
        <f t="shared" si="4"/>
        <v>0</v>
      </c>
      <c r="H266" s="168"/>
      <c r="I266" s="168"/>
      <c r="J266" s="168"/>
    </row>
    <row r="267" spans="1:10" ht="18" customHeight="1">
      <c r="A267" s="50" t="s">
        <v>842</v>
      </c>
      <c r="B267" s="50" t="s">
        <v>604</v>
      </c>
      <c r="C267" s="50" t="s">
        <v>601</v>
      </c>
      <c r="D267" s="50" t="s">
        <v>843</v>
      </c>
      <c r="E267" s="50" t="s">
        <v>847</v>
      </c>
      <c r="F267" s="50" t="s">
        <v>849</v>
      </c>
      <c r="G267" s="168">
        <f t="shared" si="4"/>
        <v>0</v>
      </c>
      <c r="H267" s="168"/>
      <c r="I267" s="168"/>
      <c r="J267" s="168"/>
    </row>
    <row r="268" spans="1:10" ht="18" customHeight="1">
      <c r="A268" s="49"/>
      <c r="B268" s="49" t="s">
        <v>628</v>
      </c>
      <c r="C268" s="49"/>
      <c r="D268" s="49"/>
      <c r="E268" s="49"/>
      <c r="F268" s="49"/>
      <c r="G268" s="168">
        <f t="shared" si="4"/>
        <v>0</v>
      </c>
      <c r="H268" s="169"/>
      <c r="I268" s="169"/>
      <c r="J268" s="169"/>
    </row>
    <row r="269" spans="1:10" ht="18" customHeight="1">
      <c r="A269" s="50" t="s">
        <v>842</v>
      </c>
      <c r="B269" s="50" t="s">
        <v>629</v>
      </c>
      <c r="C269" s="50" t="s">
        <v>581</v>
      </c>
      <c r="D269" s="50" t="s">
        <v>843</v>
      </c>
      <c r="E269" s="50" t="s">
        <v>1105</v>
      </c>
      <c r="F269" s="50" t="s">
        <v>1106</v>
      </c>
      <c r="G269" s="168">
        <f t="shared" si="4"/>
        <v>0</v>
      </c>
      <c r="H269" s="168"/>
      <c r="I269" s="168"/>
      <c r="J269" s="168"/>
    </row>
    <row r="270" spans="1:10" ht="18" customHeight="1">
      <c r="A270" s="49" t="s">
        <v>850</v>
      </c>
      <c r="B270" s="49"/>
      <c r="C270" s="49"/>
      <c r="D270" s="49"/>
      <c r="E270" s="49"/>
      <c r="F270" s="49"/>
      <c r="G270" s="168">
        <f t="shared" si="4"/>
        <v>951.34000000000015</v>
      </c>
      <c r="H270" s="169">
        <v>866.7</v>
      </c>
      <c r="I270" s="169">
        <v>7.95</v>
      </c>
      <c r="J270" s="169">
        <v>76.69</v>
      </c>
    </row>
    <row r="271" spans="1:10" ht="18" customHeight="1">
      <c r="A271" s="49"/>
      <c r="B271" s="49" t="s">
        <v>579</v>
      </c>
      <c r="C271" s="49"/>
      <c r="D271" s="49"/>
      <c r="E271" s="49"/>
      <c r="F271" s="49"/>
      <c r="G271" s="168">
        <f t="shared" si="4"/>
        <v>951.34000000000015</v>
      </c>
      <c r="H271" s="169">
        <v>866.7</v>
      </c>
      <c r="I271" s="169">
        <v>7.95</v>
      </c>
      <c r="J271" s="169">
        <v>76.69</v>
      </c>
    </row>
    <row r="272" spans="1:10" ht="18" customHeight="1">
      <c r="A272" s="50" t="s">
        <v>851</v>
      </c>
      <c r="B272" s="50" t="s">
        <v>581</v>
      </c>
      <c r="C272" s="50" t="s">
        <v>581</v>
      </c>
      <c r="D272" s="50" t="s">
        <v>852</v>
      </c>
      <c r="E272" s="50" t="s">
        <v>853</v>
      </c>
      <c r="F272" s="50" t="s">
        <v>854</v>
      </c>
      <c r="G272" s="168">
        <f t="shared" si="4"/>
        <v>129.53</v>
      </c>
      <c r="H272" s="168">
        <v>110.4</v>
      </c>
      <c r="I272" s="168"/>
      <c r="J272" s="168">
        <v>19.13</v>
      </c>
    </row>
    <row r="273" spans="1:10" ht="18" customHeight="1">
      <c r="A273" s="50" t="s">
        <v>851</v>
      </c>
      <c r="B273" s="50" t="s">
        <v>581</v>
      </c>
      <c r="C273" s="50" t="s">
        <v>604</v>
      </c>
      <c r="D273" s="50" t="s">
        <v>852</v>
      </c>
      <c r="E273" s="50" t="s">
        <v>853</v>
      </c>
      <c r="F273" s="50" t="s">
        <v>855</v>
      </c>
      <c r="G273" s="168">
        <f t="shared" si="4"/>
        <v>561.80999999999995</v>
      </c>
      <c r="H273" s="168">
        <v>509.82</v>
      </c>
      <c r="I273" s="168">
        <v>7.95</v>
      </c>
      <c r="J273" s="168">
        <v>44.04</v>
      </c>
    </row>
    <row r="274" spans="1:10" ht="18" customHeight="1">
      <c r="A274" s="50" t="s">
        <v>851</v>
      </c>
      <c r="B274" s="50" t="s">
        <v>581</v>
      </c>
      <c r="C274" s="50" t="s">
        <v>585</v>
      </c>
      <c r="D274" s="50" t="s">
        <v>852</v>
      </c>
      <c r="E274" s="50" t="s">
        <v>853</v>
      </c>
      <c r="F274" s="50" t="s">
        <v>1834</v>
      </c>
      <c r="G274" s="168">
        <f t="shared" si="4"/>
        <v>260</v>
      </c>
      <c r="H274" s="168">
        <v>246.48</v>
      </c>
      <c r="I274" s="168"/>
      <c r="J274" s="168">
        <v>13.52</v>
      </c>
    </row>
    <row r="275" spans="1:10" ht="18" customHeight="1">
      <c r="A275" s="49"/>
      <c r="B275" s="49" t="s">
        <v>603</v>
      </c>
      <c r="C275" s="49"/>
      <c r="D275" s="49"/>
      <c r="E275" s="49"/>
      <c r="F275" s="49"/>
      <c r="G275" s="168">
        <f t="shared" si="4"/>
        <v>0</v>
      </c>
      <c r="H275" s="169"/>
      <c r="I275" s="169"/>
      <c r="J275" s="169"/>
    </row>
    <row r="276" spans="1:10" ht="18" customHeight="1">
      <c r="A276" s="50" t="s">
        <v>851</v>
      </c>
      <c r="B276" s="50" t="s">
        <v>604</v>
      </c>
      <c r="C276" s="50" t="s">
        <v>601</v>
      </c>
      <c r="D276" s="50" t="s">
        <v>852</v>
      </c>
      <c r="E276" s="50" t="s">
        <v>856</v>
      </c>
      <c r="F276" s="50" t="s">
        <v>857</v>
      </c>
      <c r="G276" s="168">
        <f t="shared" si="4"/>
        <v>0</v>
      </c>
      <c r="H276" s="168"/>
      <c r="I276" s="168"/>
      <c r="J276" s="168"/>
    </row>
    <row r="277" spans="1:10" ht="18" customHeight="1">
      <c r="A277" s="49"/>
      <c r="B277" s="49" t="s">
        <v>613</v>
      </c>
      <c r="C277" s="49"/>
      <c r="D277" s="49"/>
      <c r="E277" s="49"/>
      <c r="F277" s="49"/>
      <c r="G277" s="168">
        <f t="shared" si="4"/>
        <v>0</v>
      </c>
      <c r="H277" s="169"/>
      <c r="I277" s="169"/>
      <c r="J277" s="169"/>
    </row>
    <row r="278" spans="1:10" ht="18" customHeight="1">
      <c r="A278" s="50" t="s">
        <v>851</v>
      </c>
      <c r="B278" s="50" t="s">
        <v>596</v>
      </c>
      <c r="C278" s="50" t="s">
        <v>581</v>
      </c>
      <c r="D278" s="50" t="s">
        <v>852</v>
      </c>
      <c r="E278" s="50" t="s">
        <v>858</v>
      </c>
      <c r="F278" s="50" t="s">
        <v>859</v>
      </c>
      <c r="G278" s="168">
        <f t="shared" si="4"/>
        <v>0</v>
      </c>
      <c r="H278" s="168"/>
      <c r="I278" s="168"/>
      <c r="J278" s="168"/>
    </row>
    <row r="279" spans="1:10" ht="18" customHeight="1">
      <c r="A279" s="49" t="s">
        <v>860</v>
      </c>
      <c r="B279" s="49"/>
      <c r="C279" s="49"/>
      <c r="D279" s="49"/>
      <c r="E279" s="49"/>
      <c r="F279" s="49"/>
      <c r="G279" s="168">
        <f t="shared" si="4"/>
        <v>3885.86</v>
      </c>
      <c r="H279" s="169">
        <v>3589.65</v>
      </c>
      <c r="I279" s="169">
        <v>74.42</v>
      </c>
      <c r="J279" s="169">
        <v>221.79</v>
      </c>
    </row>
    <row r="280" spans="1:10" ht="18" customHeight="1">
      <c r="A280" s="49"/>
      <c r="B280" s="49" t="s">
        <v>579</v>
      </c>
      <c r="C280" s="49"/>
      <c r="D280" s="49"/>
      <c r="E280" s="49"/>
      <c r="F280" s="49"/>
      <c r="G280" s="168">
        <f t="shared" si="4"/>
        <v>3022.33</v>
      </c>
      <c r="H280" s="169">
        <v>2798.61</v>
      </c>
      <c r="I280" s="169">
        <v>59.29</v>
      </c>
      <c r="J280" s="169">
        <v>164.43</v>
      </c>
    </row>
    <row r="281" spans="1:10" ht="18" customHeight="1">
      <c r="A281" s="50" t="s">
        <v>861</v>
      </c>
      <c r="B281" s="50" t="s">
        <v>581</v>
      </c>
      <c r="C281" s="50" t="s">
        <v>581</v>
      </c>
      <c r="D281" s="50" t="s">
        <v>862</v>
      </c>
      <c r="E281" s="50" t="s">
        <v>1835</v>
      </c>
      <c r="F281" s="50" t="s">
        <v>863</v>
      </c>
      <c r="G281" s="168">
        <f t="shared" si="4"/>
        <v>380.28</v>
      </c>
      <c r="H281" s="168">
        <v>335.14</v>
      </c>
      <c r="I281" s="168">
        <v>0.89</v>
      </c>
      <c r="J281" s="168">
        <v>44.25</v>
      </c>
    </row>
    <row r="282" spans="1:10" ht="18" customHeight="1">
      <c r="A282" s="50" t="s">
        <v>861</v>
      </c>
      <c r="B282" s="50" t="s">
        <v>581</v>
      </c>
      <c r="C282" s="50" t="s">
        <v>585</v>
      </c>
      <c r="D282" s="50" t="s">
        <v>862</v>
      </c>
      <c r="E282" s="50" t="s">
        <v>1835</v>
      </c>
      <c r="F282" s="50" t="s">
        <v>864</v>
      </c>
      <c r="G282" s="168">
        <f t="shared" si="4"/>
        <v>2642.0499999999997</v>
      </c>
      <c r="H282" s="168">
        <v>2463.4699999999998</v>
      </c>
      <c r="I282" s="168">
        <v>58.4</v>
      </c>
      <c r="J282" s="168">
        <v>120.18</v>
      </c>
    </row>
    <row r="283" spans="1:10" ht="18" customHeight="1">
      <c r="A283" s="50" t="s">
        <v>861</v>
      </c>
      <c r="B283" s="50" t="s">
        <v>581</v>
      </c>
      <c r="C283" s="50" t="s">
        <v>598</v>
      </c>
      <c r="D283" s="50" t="s">
        <v>862</v>
      </c>
      <c r="E283" s="50" t="s">
        <v>1835</v>
      </c>
      <c r="F283" s="50" t="s">
        <v>865</v>
      </c>
      <c r="G283" s="168">
        <f t="shared" si="4"/>
        <v>0</v>
      </c>
      <c r="H283" s="168"/>
      <c r="I283" s="168"/>
      <c r="J283" s="168"/>
    </row>
    <row r="284" spans="1:10" ht="18" customHeight="1">
      <c r="A284" s="50" t="s">
        <v>861</v>
      </c>
      <c r="B284" s="50" t="s">
        <v>581</v>
      </c>
      <c r="C284" s="50" t="s">
        <v>589</v>
      </c>
      <c r="D284" s="50" t="s">
        <v>862</v>
      </c>
      <c r="E284" s="50" t="s">
        <v>1835</v>
      </c>
      <c r="F284" s="50" t="s">
        <v>866</v>
      </c>
      <c r="G284" s="168">
        <f t="shared" si="4"/>
        <v>0</v>
      </c>
      <c r="H284" s="168"/>
      <c r="I284" s="168"/>
      <c r="J284" s="168"/>
    </row>
    <row r="285" spans="1:10" ht="18" customHeight="1">
      <c r="A285" s="50" t="s">
        <v>861</v>
      </c>
      <c r="B285" s="50" t="s">
        <v>581</v>
      </c>
      <c r="C285" s="50" t="s">
        <v>623</v>
      </c>
      <c r="D285" s="50" t="s">
        <v>862</v>
      </c>
      <c r="E285" s="50" t="s">
        <v>1835</v>
      </c>
      <c r="F285" s="50" t="s">
        <v>867</v>
      </c>
      <c r="G285" s="168">
        <f t="shared" si="4"/>
        <v>0</v>
      </c>
      <c r="H285" s="168"/>
      <c r="I285" s="168"/>
      <c r="J285" s="168"/>
    </row>
    <row r="286" spans="1:10" ht="18" customHeight="1">
      <c r="A286" s="50" t="s">
        <v>861</v>
      </c>
      <c r="B286" s="50" t="s">
        <v>581</v>
      </c>
      <c r="C286" s="50" t="s">
        <v>629</v>
      </c>
      <c r="D286" s="50" t="s">
        <v>862</v>
      </c>
      <c r="E286" s="50" t="s">
        <v>1835</v>
      </c>
      <c r="F286" s="50" t="s">
        <v>868</v>
      </c>
      <c r="G286" s="168">
        <f t="shared" si="4"/>
        <v>0</v>
      </c>
      <c r="H286" s="168"/>
      <c r="I286" s="168"/>
      <c r="J286" s="168"/>
    </row>
    <row r="287" spans="1:10" ht="18" customHeight="1">
      <c r="A287" s="50" t="s">
        <v>861</v>
      </c>
      <c r="B287" s="50" t="s">
        <v>581</v>
      </c>
      <c r="C287" s="50" t="s">
        <v>601</v>
      </c>
      <c r="D287" s="50" t="s">
        <v>862</v>
      </c>
      <c r="E287" s="50" t="s">
        <v>1835</v>
      </c>
      <c r="F287" s="50" t="s">
        <v>1836</v>
      </c>
      <c r="G287" s="168">
        <f t="shared" si="4"/>
        <v>0</v>
      </c>
      <c r="H287" s="168"/>
      <c r="I287" s="168"/>
      <c r="J287" s="168"/>
    </row>
    <row r="288" spans="1:10" ht="18" customHeight="1">
      <c r="A288" s="49"/>
      <c r="B288" s="49" t="s">
        <v>591</v>
      </c>
      <c r="C288" s="49"/>
      <c r="D288" s="49"/>
      <c r="E288" s="49"/>
      <c r="F288" s="49"/>
      <c r="G288" s="168">
        <f t="shared" si="4"/>
        <v>358.1</v>
      </c>
      <c r="H288" s="169">
        <v>336.91</v>
      </c>
      <c r="I288" s="169"/>
      <c r="J288" s="169">
        <v>21.19</v>
      </c>
    </row>
    <row r="289" spans="1:10" ht="18" customHeight="1">
      <c r="A289" s="50" t="s">
        <v>861</v>
      </c>
      <c r="B289" s="50" t="s">
        <v>592</v>
      </c>
      <c r="C289" s="50" t="s">
        <v>581</v>
      </c>
      <c r="D289" s="50" t="s">
        <v>862</v>
      </c>
      <c r="E289" s="50" t="s">
        <v>1108</v>
      </c>
      <c r="F289" s="50" t="s">
        <v>870</v>
      </c>
      <c r="G289" s="168">
        <f t="shared" si="4"/>
        <v>0</v>
      </c>
      <c r="H289" s="168"/>
      <c r="I289" s="168"/>
      <c r="J289" s="168"/>
    </row>
    <row r="290" spans="1:10" ht="18" customHeight="1">
      <c r="A290" s="50" t="s">
        <v>861</v>
      </c>
      <c r="B290" s="50" t="s">
        <v>592</v>
      </c>
      <c r="C290" s="50" t="s">
        <v>604</v>
      </c>
      <c r="D290" s="50" t="s">
        <v>862</v>
      </c>
      <c r="E290" s="50" t="s">
        <v>1108</v>
      </c>
      <c r="F290" s="50" t="s">
        <v>1837</v>
      </c>
      <c r="G290" s="168">
        <f t="shared" si="4"/>
        <v>0</v>
      </c>
      <c r="H290" s="168"/>
      <c r="I290" s="168"/>
      <c r="J290" s="168"/>
    </row>
    <row r="291" spans="1:10" ht="18" customHeight="1">
      <c r="A291" s="50" t="s">
        <v>861</v>
      </c>
      <c r="B291" s="50" t="s">
        <v>592</v>
      </c>
      <c r="C291" s="50" t="s">
        <v>585</v>
      </c>
      <c r="D291" s="50" t="s">
        <v>862</v>
      </c>
      <c r="E291" s="50" t="s">
        <v>1108</v>
      </c>
      <c r="F291" s="50" t="s">
        <v>1109</v>
      </c>
      <c r="G291" s="168">
        <f t="shared" si="4"/>
        <v>358.1</v>
      </c>
      <c r="H291" s="168">
        <v>336.91</v>
      </c>
      <c r="I291" s="168"/>
      <c r="J291" s="168">
        <v>21.19</v>
      </c>
    </row>
    <row r="292" spans="1:10" ht="18" customHeight="1">
      <c r="A292" s="49"/>
      <c r="B292" s="49" t="s">
        <v>603</v>
      </c>
      <c r="C292" s="49"/>
      <c r="D292" s="49"/>
      <c r="E292" s="49"/>
      <c r="F292" s="49"/>
      <c r="G292" s="168">
        <f t="shared" si="4"/>
        <v>505.43</v>
      </c>
      <c r="H292" s="169">
        <v>454.13</v>
      </c>
      <c r="I292" s="169">
        <v>15.13</v>
      </c>
      <c r="J292" s="169">
        <v>36.17</v>
      </c>
    </row>
    <row r="293" spans="1:10" ht="18" customHeight="1">
      <c r="A293" s="50" t="s">
        <v>861</v>
      </c>
      <c r="B293" s="50" t="s">
        <v>604</v>
      </c>
      <c r="C293" s="50" t="s">
        <v>581</v>
      </c>
      <c r="D293" s="50" t="s">
        <v>862</v>
      </c>
      <c r="E293" s="50" t="s">
        <v>871</v>
      </c>
      <c r="F293" s="50" t="s">
        <v>872</v>
      </c>
      <c r="G293" s="168">
        <f t="shared" si="4"/>
        <v>78.69</v>
      </c>
      <c r="H293" s="168">
        <v>54.4</v>
      </c>
      <c r="I293" s="168">
        <v>15.13</v>
      </c>
      <c r="J293" s="168">
        <v>9.16</v>
      </c>
    </row>
    <row r="294" spans="1:10" ht="18" customHeight="1">
      <c r="A294" s="50" t="s">
        <v>861</v>
      </c>
      <c r="B294" s="50" t="s">
        <v>604</v>
      </c>
      <c r="C294" s="50" t="s">
        <v>585</v>
      </c>
      <c r="D294" s="50" t="s">
        <v>862</v>
      </c>
      <c r="E294" s="50" t="s">
        <v>871</v>
      </c>
      <c r="F294" s="50" t="s">
        <v>873</v>
      </c>
      <c r="G294" s="168">
        <f t="shared" si="4"/>
        <v>426.74</v>
      </c>
      <c r="H294" s="168">
        <v>399.73</v>
      </c>
      <c r="I294" s="168"/>
      <c r="J294" s="168">
        <v>27.01</v>
      </c>
    </row>
    <row r="295" spans="1:10" ht="18" customHeight="1">
      <c r="A295" s="50" t="s">
        <v>861</v>
      </c>
      <c r="B295" s="50" t="s">
        <v>604</v>
      </c>
      <c r="C295" s="50" t="s">
        <v>598</v>
      </c>
      <c r="D295" s="50" t="s">
        <v>862</v>
      </c>
      <c r="E295" s="50" t="s">
        <v>871</v>
      </c>
      <c r="F295" s="50" t="s">
        <v>1838</v>
      </c>
      <c r="G295" s="168">
        <f t="shared" si="4"/>
        <v>0</v>
      </c>
      <c r="H295" s="168"/>
      <c r="I295" s="168"/>
      <c r="J295" s="168"/>
    </row>
    <row r="296" spans="1:10" ht="18" customHeight="1">
      <c r="A296" s="50" t="s">
        <v>861</v>
      </c>
      <c r="B296" s="50" t="s">
        <v>604</v>
      </c>
      <c r="C296" s="50" t="s">
        <v>634</v>
      </c>
      <c r="D296" s="50" t="s">
        <v>862</v>
      </c>
      <c r="E296" s="50" t="s">
        <v>871</v>
      </c>
      <c r="F296" s="50" t="s">
        <v>874</v>
      </c>
      <c r="G296" s="168">
        <f t="shared" si="4"/>
        <v>0</v>
      </c>
      <c r="H296" s="168"/>
      <c r="I296" s="168"/>
      <c r="J296" s="168"/>
    </row>
    <row r="297" spans="1:10" ht="18" customHeight="1">
      <c r="A297" s="50" t="s">
        <v>861</v>
      </c>
      <c r="B297" s="50" t="s">
        <v>604</v>
      </c>
      <c r="C297" s="50" t="s">
        <v>838</v>
      </c>
      <c r="D297" s="50" t="s">
        <v>862</v>
      </c>
      <c r="E297" s="50" t="s">
        <v>871</v>
      </c>
      <c r="F297" s="50" t="s">
        <v>875</v>
      </c>
      <c r="G297" s="168">
        <f t="shared" si="4"/>
        <v>0</v>
      </c>
      <c r="H297" s="168"/>
      <c r="I297" s="168"/>
      <c r="J297" s="168"/>
    </row>
    <row r="298" spans="1:10" ht="18" customHeight="1">
      <c r="A298" s="50" t="s">
        <v>861</v>
      </c>
      <c r="B298" s="50" t="s">
        <v>604</v>
      </c>
      <c r="C298" s="50" t="s">
        <v>789</v>
      </c>
      <c r="D298" s="50" t="s">
        <v>862</v>
      </c>
      <c r="E298" s="50" t="s">
        <v>871</v>
      </c>
      <c r="F298" s="50" t="s">
        <v>1110</v>
      </c>
      <c r="G298" s="168">
        <f t="shared" si="4"/>
        <v>0</v>
      </c>
      <c r="H298" s="168"/>
      <c r="I298" s="168"/>
      <c r="J298" s="168"/>
    </row>
    <row r="299" spans="1:10" ht="18" customHeight="1">
      <c r="A299" s="50" t="s">
        <v>861</v>
      </c>
      <c r="B299" s="50" t="s">
        <v>604</v>
      </c>
      <c r="C299" s="50" t="s">
        <v>1107</v>
      </c>
      <c r="D299" s="50" t="s">
        <v>862</v>
      </c>
      <c r="E299" s="50" t="s">
        <v>871</v>
      </c>
      <c r="F299" s="50" t="s">
        <v>1839</v>
      </c>
      <c r="G299" s="168">
        <f t="shared" si="4"/>
        <v>0</v>
      </c>
      <c r="H299" s="168"/>
      <c r="I299" s="168"/>
      <c r="J299" s="168"/>
    </row>
    <row r="300" spans="1:10" ht="18" customHeight="1">
      <c r="A300" s="50" t="s">
        <v>861</v>
      </c>
      <c r="B300" s="50" t="s">
        <v>604</v>
      </c>
      <c r="C300" s="50" t="s">
        <v>601</v>
      </c>
      <c r="D300" s="50" t="s">
        <v>862</v>
      </c>
      <c r="E300" s="50" t="s">
        <v>871</v>
      </c>
      <c r="F300" s="50" t="s">
        <v>1840</v>
      </c>
      <c r="G300" s="168">
        <f t="shared" si="4"/>
        <v>0</v>
      </c>
      <c r="H300" s="168"/>
      <c r="I300" s="168"/>
      <c r="J300" s="168"/>
    </row>
    <row r="301" spans="1:10" ht="18" customHeight="1">
      <c r="A301" s="49"/>
      <c r="B301" s="49" t="s">
        <v>613</v>
      </c>
      <c r="C301" s="49"/>
      <c r="D301" s="49"/>
      <c r="E301" s="49"/>
      <c r="F301" s="49"/>
      <c r="G301" s="168">
        <f t="shared" si="4"/>
        <v>0</v>
      </c>
      <c r="H301" s="169"/>
      <c r="I301" s="169"/>
      <c r="J301" s="169"/>
    </row>
    <row r="302" spans="1:10" ht="18" customHeight="1">
      <c r="A302" s="50" t="s">
        <v>861</v>
      </c>
      <c r="B302" s="50" t="s">
        <v>596</v>
      </c>
      <c r="C302" s="50" t="s">
        <v>596</v>
      </c>
      <c r="D302" s="50" t="s">
        <v>862</v>
      </c>
      <c r="E302" s="50" t="s">
        <v>876</v>
      </c>
      <c r="F302" s="50" t="s">
        <v>877</v>
      </c>
      <c r="G302" s="168">
        <f t="shared" si="4"/>
        <v>0</v>
      </c>
      <c r="H302" s="168"/>
      <c r="I302" s="168"/>
      <c r="J302" s="168"/>
    </row>
    <row r="303" spans="1:10" ht="18" customHeight="1">
      <c r="A303" s="50" t="s">
        <v>861</v>
      </c>
      <c r="B303" s="50" t="s">
        <v>596</v>
      </c>
      <c r="C303" s="50" t="s">
        <v>601</v>
      </c>
      <c r="D303" s="50" t="s">
        <v>862</v>
      </c>
      <c r="E303" s="50" t="s">
        <v>876</v>
      </c>
      <c r="F303" s="50" t="s">
        <v>878</v>
      </c>
      <c r="G303" s="168">
        <f t="shared" si="4"/>
        <v>0</v>
      </c>
      <c r="H303" s="168"/>
      <c r="I303" s="168"/>
      <c r="J303" s="168"/>
    </row>
    <row r="304" spans="1:10" ht="18" customHeight="1">
      <c r="A304" s="49"/>
      <c r="B304" s="49" t="s">
        <v>622</v>
      </c>
      <c r="C304" s="49"/>
      <c r="D304" s="49"/>
      <c r="E304" s="49"/>
      <c r="F304" s="49"/>
      <c r="G304" s="168">
        <f t="shared" si="4"/>
        <v>0</v>
      </c>
      <c r="H304" s="169"/>
      <c r="I304" s="169"/>
      <c r="J304" s="169"/>
    </row>
    <row r="305" spans="1:10" ht="18" customHeight="1">
      <c r="A305" s="50" t="s">
        <v>861</v>
      </c>
      <c r="B305" s="50" t="s">
        <v>587</v>
      </c>
      <c r="C305" s="50" t="s">
        <v>581</v>
      </c>
      <c r="D305" s="50" t="s">
        <v>862</v>
      </c>
      <c r="E305" s="50" t="s">
        <v>879</v>
      </c>
      <c r="F305" s="50" t="s">
        <v>880</v>
      </c>
      <c r="G305" s="168">
        <f t="shared" si="4"/>
        <v>0</v>
      </c>
      <c r="H305" s="168"/>
      <c r="I305" s="168"/>
      <c r="J305" s="168"/>
    </row>
    <row r="306" spans="1:10" ht="18" customHeight="1">
      <c r="A306" s="50" t="s">
        <v>861</v>
      </c>
      <c r="B306" s="50" t="s">
        <v>587</v>
      </c>
      <c r="C306" s="50" t="s">
        <v>596</v>
      </c>
      <c r="D306" s="50" t="s">
        <v>862</v>
      </c>
      <c r="E306" s="50" t="s">
        <v>879</v>
      </c>
      <c r="F306" s="50" t="s">
        <v>881</v>
      </c>
      <c r="G306" s="168">
        <f t="shared" si="4"/>
        <v>0</v>
      </c>
      <c r="H306" s="168"/>
      <c r="I306" s="168"/>
      <c r="J306" s="168"/>
    </row>
    <row r="307" spans="1:10" ht="18" customHeight="1">
      <c r="A307" s="50" t="s">
        <v>861</v>
      </c>
      <c r="B307" s="50" t="s">
        <v>587</v>
      </c>
      <c r="C307" s="50" t="s">
        <v>598</v>
      </c>
      <c r="D307" s="50" t="s">
        <v>862</v>
      </c>
      <c r="E307" s="50" t="s">
        <v>879</v>
      </c>
      <c r="F307" s="50" t="s">
        <v>882</v>
      </c>
      <c r="G307" s="168">
        <f t="shared" si="4"/>
        <v>0</v>
      </c>
      <c r="H307" s="168"/>
      <c r="I307" s="168"/>
      <c r="J307" s="168"/>
    </row>
    <row r="308" spans="1:10" ht="18" customHeight="1">
      <c r="A308" s="49"/>
      <c r="B308" s="49" t="s">
        <v>625</v>
      </c>
      <c r="C308" s="49"/>
      <c r="D308" s="49"/>
      <c r="E308" s="49"/>
      <c r="F308" s="49"/>
      <c r="G308" s="168">
        <f t="shared" si="4"/>
        <v>0</v>
      </c>
      <c r="H308" s="169"/>
      <c r="I308" s="169"/>
      <c r="J308" s="169"/>
    </row>
    <row r="309" spans="1:10" ht="18" customHeight="1">
      <c r="A309" s="50" t="s">
        <v>861</v>
      </c>
      <c r="B309" s="50" t="s">
        <v>589</v>
      </c>
      <c r="C309" s="50" t="s">
        <v>604</v>
      </c>
      <c r="D309" s="50" t="s">
        <v>862</v>
      </c>
      <c r="E309" s="50" t="s">
        <v>1111</v>
      </c>
      <c r="F309" s="50" t="s">
        <v>1112</v>
      </c>
      <c r="G309" s="168">
        <f t="shared" si="4"/>
        <v>0</v>
      </c>
      <c r="H309" s="168"/>
      <c r="I309" s="168"/>
      <c r="J309" s="168"/>
    </row>
    <row r="310" spans="1:10" ht="18" customHeight="1">
      <c r="A310" s="49" t="s">
        <v>883</v>
      </c>
      <c r="B310" s="49"/>
      <c r="C310" s="49"/>
      <c r="D310" s="49"/>
      <c r="E310" s="49"/>
      <c r="F310" s="49"/>
      <c r="G310" s="168">
        <f t="shared" si="4"/>
        <v>949.93000000000006</v>
      </c>
      <c r="H310" s="169">
        <v>863.9</v>
      </c>
      <c r="I310" s="169">
        <v>17.71</v>
      </c>
      <c r="J310" s="169">
        <v>68.319999999999993</v>
      </c>
    </row>
    <row r="311" spans="1:10" ht="18" customHeight="1">
      <c r="A311" s="49"/>
      <c r="B311" s="49" t="s">
        <v>579</v>
      </c>
      <c r="C311" s="49"/>
      <c r="D311" s="49"/>
      <c r="E311" s="49"/>
      <c r="F311" s="49"/>
      <c r="G311" s="168">
        <f t="shared" si="4"/>
        <v>949.93000000000006</v>
      </c>
      <c r="H311" s="169">
        <v>863.9</v>
      </c>
      <c r="I311" s="169">
        <v>17.71</v>
      </c>
      <c r="J311" s="169">
        <v>68.319999999999993</v>
      </c>
    </row>
    <row r="312" spans="1:10" ht="18" customHeight="1">
      <c r="A312" s="50" t="s">
        <v>884</v>
      </c>
      <c r="B312" s="50" t="s">
        <v>581</v>
      </c>
      <c r="C312" s="50" t="s">
        <v>581</v>
      </c>
      <c r="D312" s="50" t="s">
        <v>885</v>
      </c>
      <c r="E312" s="50" t="s">
        <v>886</v>
      </c>
      <c r="F312" s="50" t="s">
        <v>887</v>
      </c>
      <c r="G312" s="168">
        <f t="shared" si="4"/>
        <v>101.15</v>
      </c>
      <c r="H312" s="168">
        <v>76.95</v>
      </c>
      <c r="I312" s="168">
        <v>11.7</v>
      </c>
      <c r="J312" s="168">
        <v>12.5</v>
      </c>
    </row>
    <row r="313" spans="1:10" ht="18" customHeight="1">
      <c r="A313" s="50" t="s">
        <v>884</v>
      </c>
      <c r="B313" s="50" t="s">
        <v>581</v>
      </c>
      <c r="C313" s="50" t="s">
        <v>604</v>
      </c>
      <c r="D313" s="50" t="s">
        <v>885</v>
      </c>
      <c r="E313" s="50" t="s">
        <v>886</v>
      </c>
      <c r="F313" s="50" t="s">
        <v>888</v>
      </c>
      <c r="G313" s="168">
        <f t="shared" si="4"/>
        <v>848.78000000000009</v>
      </c>
      <c r="H313" s="168">
        <v>786.95</v>
      </c>
      <c r="I313" s="168">
        <v>6.01</v>
      </c>
      <c r="J313" s="168">
        <v>55.82</v>
      </c>
    </row>
    <row r="314" spans="1:10" ht="18" customHeight="1">
      <c r="A314" s="50" t="s">
        <v>884</v>
      </c>
      <c r="B314" s="50" t="s">
        <v>581</v>
      </c>
      <c r="C314" s="50" t="s">
        <v>585</v>
      </c>
      <c r="D314" s="50" t="s">
        <v>885</v>
      </c>
      <c r="E314" s="50" t="s">
        <v>886</v>
      </c>
      <c r="F314" s="50" t="s">
        <v>1113</v>
      </c>
      <c r="G314" s="168">
        <f t="shared" si="4"/>
        <v>0</v>
      </c>
      <c r="H314" s="168"/>
      <c r="I314" s="168"/>
      <c r="J314" s="168"/>
    </row>
    <row r="315" spans="1:10" ht="18" customHeight="1">
      <c r="A315" s="50" t="s">
        <v>884</v>
      </c>
      <c r="B315" s="50" t="s">
        <v>581</v>
      </c>
      <c r="C315" s="50" t="s">
        <v>598</v>
      </c>
      <c r="D315" s="50" t="s">
        <v>885</v>
      </c>
      <c r="E315" s="50" t="s">
        <v>886</v>
      </c>
      <c r="F315" s="50" t="s">
        <v>1841</v>
      </c>
      <c r="G315" s="168">
        <f t="shared" si="4"/>
        <v>0</v>
      </c>
      <c r="H315" s="168"/>
      <c r="I315" s="168"/>
      <c r="J315" s="168"/>
    </row>
    <row r="316" spans="1:10" ht="18" customHeight="1">
      <c r="A316" s="50" t="s">
        <v>884</v>
      </c>
      <c r="B316" s="50" t="s">
        <v>581</v>
      </c>
      <c r="C316" s="50" t="s">
        <v>601</v>
      </c>
      <c r="D316" s="50" t="s">
        <v>885</v>
      </c>
      <c r="E316" s="50" t="s">
        <v>886</v>
      </c>
      <c r="F316" s="50" t="s">
        <v>889</v>
      </c>
      <c r="G316" s="168">
        <f t="shared" si="4"/>
        <v>0</v>
      </c>
      <c r="H316" s="168"/>
      <c r="I316" s="168"/>
      <c r="J316" s="168"/>
    </row>
    <row r="317" spans="1:10" ht="18" customHeight="1">
      <c r="A317" s="49"/>
      <c r="B317" s="49" t="s">
        <v>609</v>
      </c>
      <c r="C317" s="49"/>
      <c r="D317" s="49"/>
      <c r="E317" s="49"/>
      <c r="F317" s="49"/>
      <c r="G317" s="168">
        <f t="shared" si="4"/>
        <v>0</v>
      </c>
      <c r="H317" s="169"/>
      <c r="I317" s="169"/>
      <c r="J317" s="169"/>
    </row>
    <row r="318" spans="1:10" ht="18" customHeight="1">
      <c r="A318" s="50" t="s">
        <v>884</v>
      </c>
      <c r="B318" s="50" t="s">
        <v>585</v>
      </c>
      <c r="C318" s="50" t="s">
        <v>581</v>
      </c>
      <c r="D318" s="50" t="s">
        <v>885</v>
      </c>
      <c r="E318" s="50" t="s">
        <v>1842</v>
      </c>
      <c r="F318" s="50" t="s">
        <v>1843</v>
      </c>
      <c r="G318" s="168">
        <f t="shared" si="4"/>
        <v>0</v>
      </c>
      <c r="H318" s="168"/>
      <c r="I318" s="168"/>
      <c r="J318" s="168"/>
    </row>
    <row r="319" spans="1:10" ht="18" customHeight="1">
      <c r="A319" s="49" t="s">
        <v>890</v>
      </c>
      <c r="B319" s="49"/>
      <c r="C319" s="49"/>
      <c r="D319" s="49"/>
      <c r="E319" s="49"/>
      <c r="F319" s="49"/>
      <c r="G319" s="168">
        <f t="shared" si="4"/>
        <v>131.60000000000002</v>
      </c>
      <c r="H319" s="169">
        <v>109.18</v>
      </c>
      <c r="I319" s="169"/>
      <c r="J319" s="169">
        <v>22.42</v>
      </c>
    </row>
    <row r="320" spans="1:10" ht="18" customHeight="1">
      <c r="A320" s="49"/>
      <c r="B320" s="49" t="s">
        <v>579</v>
      </c>
      <c r="C320" s="49"/>
      <c r="D320" s="49"/>
      <c r="E320" s="49"/>
      <c r="F320" s="49"/>
      <c r="G320" s="168">
        <f t="shared" si="4"/>
        <v>0</v>
      </c>
      <c r="H320" s="169"/>
      <c r="I320" s="169"/>
      <c r="J320" s="169"/>
    </row>
    <row r="321" spans="1:10" ht="18" customHeight="1">
      <c r="A321" s="50" t="s">
        <v>891</v>
      </c>
      <c r="B321" s="50" t="s">
        <v>581</v>
      </c>
      <c r="C321" s="50" t="s">
        <v>581</v>
      </c>
      <c r="D321" s="50" t="s">
        <v>1844</v>
      </c>
      <c r="E321" s="50" t="s">
        <v>892</v>
      </c>
      <c r="F321" s="50" t="s">
        <v>893</v>
      </c>
      <c r="G321" s="168">
        <f t="shared" si="4"/>
        <v>0</v>
      </c>
      <c r="H321" s="168"/>
      <c r="I321" s="168"/>
      <c r="J321" s="168"/>
    </row>
    <row r="322" spans="1:10" ht="18" customHeight="1">
      <c r="A322" s="49"/>
      <c r="B322" s="49" t="s">
        <v>613</v>
      </c>
      <c r="C322" s="49"/>
      <c r="D322" s="49"/>
      <c r="E322" s="49"/>
      <c r="F322" s="49"/>
      <c r="G322" s="168">
        <f t="shared" si="4"/>
        <v>131.60000000000002</v>
      </c>
      <c r="H322" s="169">
        <v>109.18</v>
      </c>
      <c r="I322" s="169"/>
      <c r="J322" s="169">
        <v>22.42</v>
      </c>
    </row>
    <row r="323" spans="1:10" ht="18" customHeight="1">
      <c r="A323" s="50" t="s">
        <v>891</v>
      </c>
      <c r="B323" s="50" t="s">
        <v>596</v>
      </c>
      <c r="C323" s="50" t="s">
        <v>581</v>
      </c>
      <c r="D323" s="50" t="s">
        <v>1844</v>
      </c>
      <c r="E323" s="50" t="s">
        <v>894</v>
      </c>
      <c r="F323" s="50" t="s">
        <v>895</v>
      </c>
      <c r="G323" s="168">
        <f t="shared" si="4"/>
        <v>89.84</v>
      </c>
      <c r="H323" s="168">
        <v>68.17</v>
      </c>
      <c r="I323" s="168"/>
      <c r="J323" s="168">
        <v>21.67</v>
      </c>
    </row>
    <row r="324" spans="1:10" ht="18" customHeight="1">
      <c r="A324" s="50" t="s">
        <v>891</v>
      </c>
      <c r="B324" s="50" t="s">
        <v>596</v>
      </c>
      <c r="C324" s="50" t="s">
        <v>592</v>
      </c>
      <c r="D324" s="50" t="s">
        <v>1844</v>
      </c>
      <c r="E324" s="50" t="s">
        <v>894</v>
      </c>
      <c r="F324" s="50" t="s">
        <v>1114</v>
      </c>
      <c r="G324" s="168">
        <f t="shared" si="4"/>
        <v>41.76</v>
      </c>
      <c r="H324" s="168">
        <v>41.01</v>
      </c>
      <c r="I324" s="168"/>
      <c r="J324" s="168">
        <v>0.75</v>
      </c>
    </row>
    <row r="325" spans="1:10" ht="18" customHeight="1">
      <c r="A325" s="50" t="s">
        <v>891</v>
      </c>
      <c r="B325" s="50" t="s">
        <v>596</v>
      </c>
      <c r="C325" s="50" t="s">
        <v>638</v>
      </c>
      <c r="D325" s="50" t="s">
        <v>1844</v>
      </c>
      <c r="E325" s="50" t="s">
        <v>894</v>
      </c>
      <c r="F325" s="50" t="s">
        <v>1845</v>
      </c>
      <c r="G325" s="168">
        <f t="shared" si="4"/>
        <v>0</v>
      </c>
      <c r="H325" s="168"/>
      <c r="I325" s="168"/>
      <c r="J325" s="168"/>
    </row>
    <row r="326" spans="1:10" ht="18" customHeight="1">
      <c r="A326" s="49" t="s">
        <v>896</v>
      </c>
      <c r="B326" s="49"/>
      <c r="C326" s="49"/>
      <c r="D326" s="49"/>
      <c r="E326" s="49"/>
      <c r="F326" s="49"/>
      <c r="G326" s="168">
        <f t="shared" si="4"/>
        <v>113.97</v>
      </c>
      <c r="H326" s="169">
        <v>94.76</v>
      </c>
      <c r="I326" s="169">
        <v>2.86</v>
      </c>
      <c r="J326" s="169">
        <v>16.350000000000001</v>
      </c>
    </row>
    <row r="327" spans="1:10" ht="18" customHeight="1">
      <c r="A327" s="49"/>
      <c r="B327" s="49" t="s">
        <v>591</v>
      </c>
      <c r="C327" s="49"/>
      <c r="D327" s="49"/>
      <c r="E327" s="49"/>
      <c r="F327" s="49"/>
      <c r="G327" s="168">
        <f t="shared" ref="G327:G371" si="5">H327+I327+J327</f>
        <v>113.97</v>
      </c>
      <c r="H327" s="169">
        <v>94.76</v>
      </c>
      <c r="I327" s="169">
        <v>2.86</v>
      </c>
      <c r="J327" s="169">
        <v>16.350000000000001</v>
      </c>
    </row>
    <row r="328" spans="1:10" ht="18" customHeight="1">
      <c r="A328" s="50" t="s">
        <v>897</v>
      </c>
      <c r="B328" s="50" t="s">
        <v>592</v>
      </c>
      <c r="C328" s="50" t="s">
        <v>581</v>
      </c>
      <c r="D328" s="50" t="s">
        <v>898</v>
      </c>
      <c r="E328" s="50" t="s">
        <v>899</v>
      </c>
      <c r="F328" s="50" t="s">
        <v>900</v>
      </c>
      <c r="G328" s="168">
        <f t="shared" si="5"/>
        <v>0</v>
      </c>
      <c r="H328" s="168"/>
      <c r="I328" s="168"/>
      <c r="J328" s="168"/>
    </row>
    <row r="329" spans="1:10" ht="18" customHeight="1">
      <c r="A329" s="50" t="s">
        <v>897</v>
      </c>
      <c r="B329" s="50" t="s">
        <v>592</v>
      </c>
      <c r="C329" s="50" t="s">
        <v>600</v>
      </c>
      <c r="D329" s="50" t="s">
        <v>898</v>
      </c>
      <c r="E329" s="50" t="s">
        <v>899</v>
      </c>
      <c r="F329" s="50" t="s">
        <v>901</v>
      </c>
      <c r="G329" s="168">
        <f t="shared" si="5"/>
        <v>113.97</v>
      </c>
      <c r="H329" s="168">
        <v>94.76</v>
      </c>
      <c r="I329" s="168">
        <v>2.86</v>
      </c>
      <c r="J329" s="168">
        <v>16.350000000000001</v>
      </c>
    </row>
    <row r="330" spans="1:10" ht="18" customHeight="1">
      <c r="A330" s="49"/>
      <c r="B330" s="49" t="s">
        <v>680</v>
      </c>
      <c r="C330" s="49"/>
      <c r="D330" s="49"/>
      <c r="E330" s="49"/>
      <c r="F330" s="49"/>
      <c r="G330" s="168">
        <f t="shared" si="5"/>
        <v>0</v>
      </c>
      <c r="H330" s="169"/>
      <c r="I330" s="169"/>
      <c r="J330" s="169"/>
    </row>
    <row r="331" spans="1:10" ht="18" customHeight="1">
      <c r="A331" s="50" t="s">
        <v>897</v>
      </c>
      <c r="B331" s="50" t="s">
        <v>601</v>
      </c>
      <c r="C331" s="50" t="s">
        <v>601</v>
      </c>
      <c r="D331" s="50" t="s">
        <v>898</v>
      </c>
      <c r="E331" s="50" t="s">
        <v>1115</v>
      </c>
      <c r="F331" s="50" t="s">
        <v>1116</v>
      </c>
      <c r="G331" s="168">
        <f t="shared" si="5"/>
        <v>0</v>
      </c>
      <c r="H331" s="168"/>
      <c r="I331" s="168"/>
      <c r="J331" s="168"/>
    </row>
    <row r="332" spans="1:10" ht="18" customHeight="1">
      <c r="A332" s="49" t="s">
        <v>902</v>
      </c>
      <c r="B332" s="49"/>
      <c r="C332" s="49"/>
      <c r="D332" s="49"/>
      <c r="E332" s="49"/>
      <c r="F332" s="49"/>
      <c r="G332" s="168">
        <f t="shared" si="5"/>
        <v>0</v>
      </c>
      <c r="H332" s="169"/>
      <c r="I332" s="169"/>
      <c r="J332" s="169"/>
    </row>
    <row r="333" spans="1:10" ht="18" customHeight="1">
      <c r="A333" s="49"/>
      <c r="B333" s="49" t="s">
        <v>680</v>
      </c>
      <c r="C333" s="49"/>
      <c r="D333" s="49"/>
      <c r="E333" s="49"/>
      <c r="F333" s="49"/>
      <c r="G333" s="168">
        <f t="shared" si="5"/>
        <v>0</v>
      </c>
      <c r="H333" s="169"/>
      <c r="I333" s="169"/>
      <c r="J333" s="169"/>
    </row>
    <row r="334" spans="1:10" ht="18" customHeight="1">
      <c r="A334" s="50" t="s">
        <v>903</v>
      </c>
      <c r="B334" s="50" t="s">
        <v>601</v>
      </c>
      <c r="C334" s="50"/>
      <c r="D334" s="50" t="s">
        <v>904</v>
      </c>
      <c r="E334" s="50" t="s">
        <v>905</v>
      </c>
      <c r="F334" s="50" t="s">
        <v>906</v>
      </c>
      <c r="G334" s="168">
        <f t="shared" si="5"/>
        <v>0</v>
      </c>
      <c r="H334" s="168"/>
      <c r="I334" s="168"/>
      <c r="J334" s="168"/>
    </row>
    <row r="335" spans="1:10" ht="18" customHeight="1">
      <c r="A335" s="49" t="s">
        <v>907</v>
      </c>
      <c r="B335" s="49"/>
      <c r="C335" s="49"/>
      <c r="D335" s="49"/>
      <c r="E335" s="49"/>
      <c r="F335" s="49"/>
      <c r="G335" s="168">
        <f t="shared" si="5"/>
        <v>1219.9299999999998</v>
      </c>
      <c r="H335" s="169">
        <v>1104.83</v>
      </c>
      <c r="I335" s="169">
        <v>16.03</v>
      </c>
      <c r="J335" s="169">
        <v>99.07</v>
      </c>
    </row>
    <row r="336" spans="1:10" ht="18" customHeight="1">
      <c r="A336" s="49"/>
      <c r="B336" s="49" t="s">
        <v>579</v>
      </c>
      <c r="C336" s="49"/>
      <c r="D336" s="49"/>
      <c r="E336" s="49"/>
      <c r="F336" s="49"/>
      <c r="G336" s="168">
        <f t="shared" si="5"/>
        <v>1204.24</v>
      </c>
      <c r="H336" s="169">
        <v>1096.07</v>
      </c>
      <c r="I336" s="169">
        <v>11.44</v>
      </c>
      <c r="J336" s="169">
        <v>96.73</v>
      </c>
    </row>
    <row r="337" spans="1:10" ht="18" customHeight="1">
      <c r="A337" s="50" t="s">
        <v>908</v>
      </c>
      <c r="B337" s="50" t="s">
        <v>581</v>
      </c>
      <c r="C337" s="50" t="s">
        <v>581</v>
      </c>
      <c r="D337" s="50" t="s">
        <v>1117</v>
      </c>
      <c r="E337" s="50" t="s">
        <v>1118</v>
      </c>
      <c r="F337" s="50" t="s">
        <v>909</v>
      </c>
      <c r="G337" s="168">
        <f t="shared" si="5"/>
        <v>297.42</v>
      </c>
      <c r="H337" s="168">
        <v>251.38</v>
      </c>
      <c r="I337" s="168"/>
      <c r="J337" s="168">
        <v>46.04</v>
      </c>
    </row>
    <row r="338" spans="1:10" ht="18" customHeight="1">
      <c r="A338" s="50" t="s">
        <v>908</v>
      </c>
      <c r="B338" s="50" t="s">
        <v>581</v>
      </c>
      <c r="C338" s="50" t="s">
        <v>600</v>
      </c>
      <c r="D338" s="50" t="s">
        <v>1117</v>
      </c>
      <c r="E338" s="50" t="s">
        <v>1118</v>
      </c>
      <c r="F338" s="50" t="s">
        <v>910</v>
      </c>
      <c r="G338" s="168">
        <f t="shared" si="5"/>
        <v>906.82000000000016</v>
      </c>
      <c r="H338" s="168">
        <v>844.69</v>
      </c>
      <c r="I338" s="168">
        <v>11.44</v>
      </c>
      <c r="J338" s="168">
        <v>50.69</v>
      </c>
    </row>
    <row r="339" spans="1:10" ht="18" customHeight="1">
      <c r="A339" s="49"/>
      <c r="B339" s="49" t="s">
        <v>613</v>
      </c>
      <c r="C339" s="49"/>
      <c r="D339" s="49"/>
      <c r="E339" s="49"/>
      <c r="F339" s="49"/>
      <c r="G339" s="168">
        <f t="shared" si="5"/>
        <v>15.69</v>
      </c>
      <c r="H339" s="169">
        <v>8.76</v>
      </c>
      <c r="I339" s="169">
        <v>4.59</v>
      </c>
      <c r="J339" s="169">
        <v>2.34</v>
      </c>
    </row>
    <row r="340" spans="1:10" ht="18" customHeight="1">
      <c r="A340" s="50" t="s">
        <v>908</v>
      </c>
      <c r="B340" s="50" t="s">
        <v>596</v>
      </c>
      <c r="C340" s="50" t="s">
        <v>585</v>
      </c>
      <c r="D340" s="50" t="s">
        <v>1117</v>
      </c>
      <c r="E340" s="50" t="s">
        <v>911</v>
      </c>
      <c r="F340" s="50" t="s">
        <v>912</v>
      </c>
      <c r="G340" s="168">
        <f t="shared" si="5"/>
        <v>15.69</v>
      </c>
      <c r="H340" s="168">
        <v>8.76</v>
      </c>
      <c r="I340" s="168">
        <v>4.59</v>
      </c>
      <c r="J340" s="168">
        <v>2.34</v>
      </c>
    </row>
    <row r="341" spans="1:10" ht="18" customHeight="1">
      <c r="A341" s="50" t="s">
        <v>908</v>
      </c>
      <c r="B341" s="50" t="s">
        <v>596</v>
      </c>
      <c r="C341" s="50" t="s">
        <v>623</v>
      </c>
      <c r="D341" s="50" t="s">
        <v>1117</v>
      </c>
      <c r="E341" s="50" t="s">
        <v>911</v>
      </c>
      <c r="F341" s="50" t="s">
        <v>913</v>
      </c>
      <c r="G341" s="168">
        <f t="shared" si="5"/>
        <v>0</v>
      </c>
      <c r="H341" s="168"/>
      <c r="I341" s="168"/>
      <c r="J341" s="168"/>
    </row>
    <row r="342" spans="1:10" ht="18" customHeight="1">
      <c r="A342" s="49" t="s">
        <v>914</v>
      </c>
      <c r="B342" s="49"/>
      <c r="C342" s="49"/>
      <c r="D342" s="49"/>
      <c r="E342" s="49"/>
      <c r="F342" s="49"/>
      <c r="G342" s="168">
        <f t="shared" si="5"/>
        <v>91.6</v>
      </c>
      <c r="H342" s="169">
        <v>91.6</v>
      </c>
      <c r="I342" s="169"/>
      <c r="J342" s="169"/>
    </row>
    <row r="343" spans="1:10" ht="18" customHeight="1">
      <c r="A343" s="49"/>
      <c r="B343" s="49" t="s">
        <v>579</v>
      </c>
      <c r="C343" s="49"/>
      <c r="D343" s="49"/>
      <c r="E343" s="49"/>
      <c r="F343" s="49"/>
      <c r="G343" s="168">
        <f t="shared" si="5"/>
        <v>0</v>
      </c>
      <c r="H343" s="169"/>
      <c r="I343" s="169"/>
      <c r="J343" s="169"/>
    </row>
    <row r="344" spans="1:10" ht="18" customHeight="1">
      <c r="A344" s="50" t="s">
        <v>915</v>
      </c>
      <c r="B344" s="50" t="s">
        <v>581</v>
      </c>
      <c r="C344" s="50" t="s">
        <v>596</v>
      </c>
      <c r="D344" s="50" t="s">
        <v>916</v>
      </c>
      <c r="E344" s="50" t="s">
        <v>917</v>
      </c>
      <c r="F344" s="50" t="s">
        <v>918</v>
      </c>
      <c r="G344" s="168">
        <f t="shared" si="5"/>
        <v>0</v>
      </c>
      <c r="H344" s="168"/>
      <c r="I344" s="168"/>
      <c r="J344" s="168"/>
    </row>
    <row r="345" spans="1:10" ht="18" customHeight="1">
      <c r="A345" s="50" t="s">
        <v>915</v>
      </c>
      <c r="B345" s="50" t="s">
        <v>581</v>
      </c>
      <c r="C345" s="50" t="s">
        <v>598</v>
      </c>
      <c r="D345" s="50" t="s">
        <v>916</v>
      </c>
      <c r="E345" s="50" t="s">
        <v>917</v>
      </c>
      <c r="F345" s="50" t="s">
        <v>919</v>
      </c>
      <c r="G345" s="168">
        <f t="shared" si="5"/>
        <v>0</v>
      </c>
      <c r="H345" s="168"/>
      <c r="I345" s="168"/>
      <c r="J345" s="168"/>
    </row>
    <row r="346" spans="1:10" ht="18" customHeight="1">
      <c r="A346" s="49"/>
      <c r="B346" s="49" t="s">
        <v>591</v>
      </c>
      <c r="C346" s="49"/>
      <c r="D346" s="49"/>
      <c r="E346" s="49"/>
      <c r="F346" s="49"/>
      <c r="G346" s="168">
        <f t="shared" si="5"/>
        <v>91.6</v>
      </c>
      <c r="H346" s="169">
        <v>91.6</v>
      </c>
      <c r="I346" s="169"/>
      <c r="J346" s="169"/>
    </row>
    <row r="347" spans="1:10" ht="18" customHeight="1">
      <c r="A347" s="50" t="s">
        <v>915</v>
      </c>
      <c r="B347" s="50" t="s">
        <v>592</v>
      </c>
      <c r="C347" s="50" t="s">
        <v>581</v>
      </c>
      <c r="D347" s="50" t="s">
        <v>916</v>
      </c>
      <c r="E347" s="50" t="s">
        <v>1846</v>
      </c>
      <c r="F347" s="50" t="s">
        <v>1847</v>
      </c>
      <c r="G347" s="168">
        <f t="shared" si="5"/>
        <v>91.6</v>
      </c>
      <c r="H347" s="168">
        <v>91.6</v>
      </c>
      <c r="I347" s="168"/>
      <c r="J347" s="168"/>
    </row>
    <row r="348" spans="1:10" ht="18" customHeight="1">
      <c r="A348" s="49" t="s">
        <v>920</v>
      </c>
      <c r="B348" s="49"/>
      <c r="C348" s="49"/>
      <c r="D348" s="49"/>
      <c r="E348" s="49"/>
      <c r="F348" s="49"/>
      <c r="G348" s="168">
        <f t="shared" si="5"/>
        <v>0</v>
      </c>
      <c r="H348" s="169"/>
      <c r="I348" s="169"/>
      <c r="J348" s="169"/>
    </row>
    <row r="349" spans="1:10" ht="18" customHeight="1">
      <c r="A349" s="49"/>
      <c r="B349" s="49" t="s">
        <v>579</v>
      </c>
      <c r="C349" s="49"/>
      <c r="D349" s="49"/>
      <c r="E349" s="49"/>
      <c r="F349" s="49"/>
      <c r="G349" s="168">
        <f t="shared" si="5"/>
        <v>0</v>
      </c>
      <c r="H349" s="169"/>
      <c r="I349" s="169"/>
      <c r="J349" s="169"/>
    </row>
    <row r="350" spans="1:10" ht="18" customHeight="1">
      <c r="A350" s="50" t="s">
        <v>921</v>
      </c>
      <c r="B350" s="50" t="s">
        <v>581</v>
      </c>
      <c r="C350" s="50" t="s">
        <v>693</v>
      </c>
      <c r="D350" s="50" t="s">
        <v>922</v>
      </c>
      <c r="E350" s="50" t="s">
        <v>923</v>
      </c>
      <c r="F350" s="50" t="s">
        <v>924</v>
      </c>
      <c r="G350" s="168">
        <f t="shared" si="5"/>
        <v>0</v>
      </c>
      <c r="H350" s="168"/>
      <c r="I350" s="168"/>
      <c r="J350" s="168"/>
    </row>
    <row r="351" spans="1:10" ht="18" customHeight="1">
      <c r="A351" s="50" t="s">
        <v>921</v>
      </c>
      <c r="B351" s="50" t="s">
        <v>581</v>
      </c>
      <c r="C351" s="50" t="s">
        <v>600</v>
      </c>
      <c r="D351" s="50" t="s">
        <v>922</v>
      </c>
      <c r="E351" s="50" t="s">
        <v>923</v>
      </c>
      <c r="F351" s="50" t="s">
        <v>925</v>
      </c>
      <c r="G351" s="168">
        <f t="shared" si="5"/>
        <v>0</v>
      </c>
      <c r="H351" s="168"/>
      <c r="I351" s="168"/>
      <c r="J351" s="168"/>
    </row>
    <row r="352" spans="1:10" ht="18" customHeight="1">
      <c r="A352" s="50" t="s">
        <v>921</v>
      </c>
      <c r="B352" s="50" t="s">
        <v>581</v>
      </c>
      <c r="C352" s="50" t="s">
        <v>601</v>
      </c>
      <c r="D352" s="50" t="s">
        <v>922</v>
      </c>
      <c r="E352" s="50" t="s">
        <v>923</v>
      </c>
      <c r="F352" s="50" t="s">
        <v>926</v>
      </c>
      <c r="G352" s="168">
        <f t="shared" si="5"/>
        <v>0</v>
      </c>
      <c r="H352" s="168"/>
      <c r="I352" s="168"/>
      <c r="J352" s="168"/>
    </row>
    <row r="353" spans="1:10" ht="18" customHeight="1">
      <c r="A353" s="49"/>
      <c r="B353" s="49" t="s">
        <v>609</v>
      </c>
      <c r="C353" s="49"/>
      <c r="D353" s="49"/>
      <c r="E353" s="49"/>
      <c r="F353" s="49"/>
      <c r="G353" s="168">
        <f t="shared" si="5"/>
        <v>0</v>
      </c>
      <c r="H353" s="169"/>
      <c r="I353" s="169"/>
      <c r="J353" s="169"/>
    </row>
    <row r="354" spans="1:10" ht="18" customHeight="1">
      <c r="A354" s="50" t="s">
        <v>921</v>
      </c>
      <c r="B354" s="50" t="s">
        <v>585</v>
      </c>
      <c r="C354" s="50" t="s">
        <v>581</v>
      </c>
      <c r="D354" s="50" t="s">
        <v>922</v>
      </c>
      <c r="E354" s="50" t="s">
        <v>927</v>
      </c>
      <c r="F354" s="50" t="s">
        <v>928</v>
      </c>
      <c r="G354" s="168">
        <f t="shared" si="5"/>
        <v>0</v>
      </c>
      <c r="H354" s="168"/>
      <c r="I354" s="168"/>
      <c r="J354" s="168"/>
    </row>
    <row r="355" spans="1:10" ht="18" customHeight="1">
      <c r="A355" s="49" t="s">
        <v>1119</v>
      </c>
      <c r="B355" s="49"/>
      <c r="C355" s="49"/>
      <c r="D355" s="49"/>
      <c r="E355" s="49"/>
      <c r="F355" s="49"/>
      <c r="G355" s="168">
        <f t="shared" si="5"/>
        <v>273.46000000000004</v>
      </c>
      <c r="H355" s="169">
        <v>248.02</v>
      </c>
      <c r="I355" s="169">
        <v>2</v>
      </c>
      <c r="J355" s="169">
        <v>23.44</v>
      </c>
    </row>
    <row r="356" spans="1:10" ht="18" customHeight="1">
      <c r="A356" s="49"/>
      <c r="B356" s="49" t="s">
        <v>579</v>
      </c>
      <c r="C356" s="49"/>
      <c r="D356" s="49"/>
      <c r="E356" s="49"/>
      <c r="F356" s="49"/>
      <c r="G356" s="168">
        <f t="shared" si="5"/>
        <v>273.46000000000004</v>
      </c>
      <c r="H356" s="169">
        <v>248.02</v>
      </c>
      <c r="I356" s="169">
        <v>2</v>
      </c>
      <c r="J356" s="169">
        <v>23.44</v>
      </c>
    </row>
    <row r="357" spans="1:10" ht="18" customHeight="1">
      <c r="A357" s="50" t="s">
        <v>1120</v>
      </c>
      <c r="B357" s="50" t="s">
        <v>581</v>
      </c>
      <c r="C357" s="50" t="s">
        <v>581</v>
      </c>
      <c r="D357" s="50" t="s">
        <v>1121</v>
      </c>
      <c r="E357" s="50" t="s">
        <v>1122</v>
      </c>
      <c r="F357" s="50" t="s">
        <v>1123</v>
      </c>
      <c r="G357" s="168">
        <f t="shared" si="5"/>
        <v>273.46000000000004</v>
      </c>
      <c r="H357" s="168">
        <v>248.02</v>
      </c>
      <c r="I357" s="168">
        <v>2</v>
      </c>
      <c r="J357" s="168">
        <v>23.44</v>
      </c>
    </row>
    <row r="358" spans="1:10" ht="18" customHeight="1">
      <c r="A358" s="49"/>
      <c r="B358" s="49" t="s">
        <v>591</v>
      </c>
      <c r="C358" s="49"/>
      <c r="D358" s="49"/>
      <c r="E358" s="49"/>
      <c r="F358" s="49"/>
      <c r="G358" s="168">
        <f t="shared" si="5"/>
        <v>0</v>
      </c>
      <c r="H358" s="169"/>
      <c r="I358" s="169"/>
      <c r="J358" s="169"/>
    </row>
    <row r="359" spans="1:10" ht="18" customHeight="1">
      <c r="A359" s="50" t="s">
        <v>1120</v>
      </c>
      <c r="B359" s="50" t="s">
        <v>592</v>
      </c>
      <c r="C359" s="50" t="s">
        <v>581</v>
      </c>
      <c r="D359" s="50" t="s">
        <v>1121</v>
      </c>
      <c r="E359" s="50" t="s">
        <v>1124</v>
      </c>
      <c r="F359" s="50" t="s">
        <v>1125</v>
      </c>
      <c r="G359" s="168">
        <f t="shared" si="5"/>
        <v>0</v>
      </c>
      <c r="H359" s="168"/>
      <c r="I359" s="168"/>
      <c r="J359" s="168"/>
    </row>
    <row r="360" spans="1:10" ht="18" customHeight="1">
      <c r="A360" s="50" t="s">
        <v>1120</v>
      </c>
      <c r="B360" s="50" t="s">
        <v>592</v>
      </c>
      <c r="C360" s="50" t="s">
        <v>585</v>
      </c>
      <c r="D360" s="50" t="s">
        <v>1121</v>
      </c>
      <c r="E360" s="50" t="s">
        <v>1124</v>
      </c>
      <c r="F360" s="50" t="s">
        <v>1848</v>
      </c>
      <c r="G360" s="168">
        <f t="shared" si="5"/>
        <v>0</v>
      </c>
      <c r="H360" s="168"/>
      <c r="I360" s="168"/>
      <c r="J360" s="168"/>
    </row>
    <row r="361" spans="1:10" ht="18" customHeight="1">
      <c r="A361" s="50" t="s">
        <v>1120</v>
      </c>
      <c r="B361" s="50" t="s">
        <v>592</v>
      </c>
      <c r="C361" s="50" t="s">
        <v>601</v>
      </c>
      <c r="D361" s="50" t="s">
        <v>1121</v>
      </c>
      <c r="E361" s="50" t="s">
        <v>1124</v>
      </c>
      <c r="F361" s="50" t="s">
        <v>1849</v>
      </c>
      <c r="G361" s="168">
        <f t="shared" si="5"/>
        <v>0</v>
      </c>
      <c r="H361" s="168"/>
      <c r="I361" s="168"/>
      <c r="J361" s="168"/>
    </row>
    <row r="362" spans="1:10" ht="18" customHeight="1">
      <c r="A362" s="49" t="s">
        <v>929</v>
      </c>
      <c r="B362" s="49"/>
      <c r="C362" s="49"/>
      <c r="D362" s="49"/>
      <c r="E362" s="49"/>
      <c r="F362" s="49"/>
      <c r="G362" s="168">
        <f t="shared" si="5"/>
        <v>0</v>
      </c>
      <c r="H362" s="169"/>
      <c r="I362" s="169"/>
      <c r="J362" s="169"/>
    </row>
    <row r="363" spans="1:10" ht="18" customHeight="1">
      <c r="A363" s="49"/>
      <c r="B363" s="49" t="s">
        <v>930</v>
      </c>
      <c r="C363" s="49"/>
      <c r="D363" s="49"/>
      <c r="E363" s="49"/>
      <c r="F363" s="49"/>
      <c r="G363" s="168">
        <f t="shared" si="5"/>
        <v>0</v>
      </c>
      <c r="H363" s="169"/>
      <c r="I363" s="169"/>
      <c r="J363" s="169"/>
    </row>
    <row r="364" spans="1:10" ht="18" customHeight="1">
      <c r="A364" s="50" t="s">
        <v>931</v>
      </c>
      <c r="B364" s="50"/>
      <c r="C364" s="50"/>
      <c r="D364" s="50" t="s">
        <v>932</v>
      </c>
      <c r="E364" s="50" t="s">
        <v>932</v>
      </c>
      <c r="F364" s="50" t="s">
        <v>933</v>
      </c>
      <c r="G364" s="168">
        <f t="shared" si="5"/>
        <v>0</v>
      </c>
      <c r="H364" s="168"/>
      <c r="I364" s="168"/>
      <c r="J364" s="168"/>
    </row>
    <row r="365" spans="1:10" ht="18" customHeight="1">
      <c r="A365" s="49" t="s">
        <v>934</v>
      </c>
      <c r="B365" s="49"/>
      <c r="C365" s="49"/>
      <c r="D365" s="49"/>
      <c r="E365" s="49"/>
      <c r="F365" s="49"/>
      <c r="G365" s="168">
        <f t="shared" si="5"/>
        <v>0</v>
      </c>
      <c r="H365" s="169"/>
      <c r="I365" s="169"/>
      <c r="J365" s="169"/>
    </row>
    <row r="366" spans="1:10" ht="18" customHeight="1">
      <c r="A366" s="49"/>
      <c r="B366" s="49" t="s">
        <v>680</v>
      </c>
      <c r="C366" s="49"/>
      <c r="D366" s="49"/>
      <c r="E366" s="49"/>
      <c r="F366" s="49"/>
      <c r="G366" s="168">
        <f t="shared" si="5"/>
        <v>0</v>
      </c>
      <c r="H366" s="169"/>
      <c r="I366" s="169"/>
      <c r="J366" s="169"/>
    </row>
    <row r="367" spans="1:10" ht="18" customHeight="1">
      <c r="A367" s="50" t="s">
        <v>935</v>
      </c>
      <c r="B367" s="50" t="s">
        <v>601</v>
      </c>
      <c r="C367" s="50" t="s">
        <v>581</v>
      </c>
      <c r="D367" s="50" t="s">
        <v>905</v>
      </c>
      <c r="E367" s="50" t="s">
        <v>905</v>
      </c>
      <c r="F367" s="50" t="s">
        <v>1126</v>
      </c>
      <c r="G367" s="168">
        <f t="shared" si="5"/>
        <v>0</v>
      </c>
      <c r="H367" s="168"/>
      <c r="I367" s="168"/>
      <c r="J367" s="168"/>
    </row>
    <row r="368" spans="1:10" ht="18" customHeight="1">
      <c r="A368" s="49" t="s">
        <v>936</v>
      </c>
      <c r="B368" s="49"/>
      <c r="C368" s="49"/>
      <c r="D368" s="49"/>
      <c r="E368" s="49"/>
      <c r="F368" s="49"/>
      <c r="G368" s="168">
        <f t="shared" si="5"/>
        <v>0</v>
      </c>
      <c r="H368" s="169"/>
      <c r="I368" s="169"/>
      <c r="J368" s="169"/>
    </row>
    <row r="369" spans="1:10" ht="18" customHeight="1">
      <c r="A369" s="49"/>
      <c r="B369" s="49" t="s">
        <v>603</v>
      </c>
      <c r="C369" s="49"/>
      <c r="D369" s="49"/>
      <c r="E369" s="49"/>
      <c r="F369" s="49"/>
      <c r="G369" s="168">
        <f t="shared" si="5"/>
        <v>0</v>
      </c>
      <c r="H369" s="169"/>
      <c r="I369" s="169"/>
      <c r="J369" s="169"/>
    </row>
    <row r="370" spans="1:10" ht="18" customHeight="1">
      <c r="A370" s="50" t="s">
        <v>937</v>
      </c>
      <c r="B370" s="50" t="s">
        <v>604</v>
      </c>
      <c r="C370" s="50" t="s">
        <v>581</v>
      </c>
      <c r="D370" s="50" t="s">
        <v>938</v>
      </c>
      <c r="E370" s="50" t="s">
        <v>939</v>
      </c>
      <c r="F370" s="50" t="s">
        <v>940</v>
      </c>
      <c r="G370" s="168">
        <f t="shared" si="5"/>
        <v>0</v>
      </c>
      <c r="H370" s="168"/>
      <c r="I370" s="168"/>
      <c r="J370" s="168"/>
    </row>
    <row r="371" spans="1:10" ht="18" customHeight="1">
      <c r="A371" s="50" t="s">
        <v>937</v>
      </c>
      <c r="B371" s="50" t="s">
        <v>604</v>
      </c>
      <c r="C371" s="50" t="s">
        <v>585</v>
      </c>
      <c r="D371" s="50" t="s">
        <v>938</v>
      </c>
      <c r="E371" s="50" t="s">
        <v>939</v>
      </c>
      <c r="F371" s="50" t="s">
        <v>1850</v>
      </c>
      <c r="G371" s="168">
        <f t="shared" si="5"/>
        <v>0</v>
      </c>
      <c r="H371" s="168"/>
      <c r="I371" s="168"/>
      <c r="J371" s="168"/>
    </row>
    <row r="372" spans="1:10" ht="11.25" customHeight="1">
      <c r="A372" s="51"/>
      <c r="B372" s="51"/>
      <c r="C372" s="51"/>
      <c r="D372" s="51"/>
      <c r="E372" s="51"/>
      <c r="F372" s="51"/>
      <c r="G372" s="51"/>
      <c r="H372" s="51"/>
      <c r="I372" s="51"/>
      <c r="J372" s="51"/>
    </row>
  </sheetData>
  <mergeCells count="11">
    <mergeCell ref="A6:F6"/>
    <mergeCell ref="A1:C1"/>
    <mergeCell ref="A2:J2"/>
    <mergeCell ref="A4:C4"/>
    <mergeCell ref="D4:D5"/>
    <mergeCell ref="E4:E5"/>
    <mergeCell ref="F4:F5"/>
    <mergeCell ref="G4:G5"/>
    <mergeCell ref="H4:H5"/>
    <mergeCell ref="I4:I5"/>
    <mergeCell ref="J4:J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J61"/>
  <sheetViews>
    <sheetView workbookViewId="0">
      <selection activeCell="D6" sqref="D6"/>
    </sheetView>
  </sheetViews>
  <sheetFormatPr defaultRowHeight="13.5"/>
  <cols>
    <col min="1" max="1" width="6" customWidth="1"/>
    <col min="2" max="2" width="6.125" customWidth="1"/>
    <col min="3" max="3" width="29.625" customWidth="1"/>
    <col min="4" max="4" width="12.875" customWidth="1"/>
    <col min="5" max="5" width="1.5" customWidth="1"/>
    <col min="6" max="6" width="6" customWidth="1"/>
    <col min="7" max="7" width="6.125" customWidth="1"/>
    <col min="8" max="8" width="29.625" customWidth="1"/>
    <col min="9" max="9" width="12.875" customWidth="1"/>
    <col min="10" max="10" width="1.25" customWidth="1"/>
  </cols>
  <sheetData>
    <row r="1" spans="1:10" ht="21" customHeight="1">
      <c r="A1" s="177" t="s">
        <v>1800</v>
      </c>
      <c r="B1" s="177"/>
      <c r="C1" s="177"/>
      <c r="D1" s="177"/>
      <c r="E1" s="177"/>
      <c r="F1" s="177"/>
      <c r="G1" s="177"/>
      <c r="H1" s="177"/>
      <c r="I1" s="177"/>
    </row>
    <row r="2" spans="1:10" ht="34.5" customHeight="1">
      <c r="A2" s="171" t="s">
        <v>944</v>
      </c>
      <c r="B2" s="172"/>
      <c r="C2" s="172"/>
      <c r="D2" s="172"/>
      <c r="E2" s="172"/>
      <c r="F2" s="172"/>
      <c r="G2" s="172"/>
      <c r="H2" s="172"/>
      <c r="I2" s="173"/>
      <c r="J2" s="52"/>
    </row>
    <row r="3" spans="1:10" ht="14.25" customHeight="1">
      <c r="A3" s="53"/>
      <c r="B3" s="53"/>
      <c r="C3" s="53"/>
      <c r="D3" s="53"/>
      <c r="E3" s="53"/>
      <c r="F3" s="53"/>
      <c r="G3" s="54"/>
      <c r="H3" s="53"/>
      <c r="I3" s="54" t="s">
        <v>0</v>
      </c>
      <c r="J3" s="52"/>
    </row>
    <row r="4" spans="1:10" ht="26.25" customHeight="1">
      <c r="A4" s="185" t="s">
        <v>945</v>
      </c>
      <c r="B4" s="186"/>
      <c r="C4" s="187" t="s">
        <v>946</v>
      </c>
      <c r="D4" s="187" t="s">
        <v>947</v>
      </c>
      <c r="E4" s="55"/>
      <c r="F4" s="185" t="s">
        <v>945</v>
      </c>
      <c r="G4" s="186"/>
      <c r="H4" s="187" t="s">
        <v>946</v>
      </c>
      <c r="I4" s="187" t="s">
        <v>947</v>
      </c>
      <c r="J4" s="56"/>
    </row>
    <row r="5" spans="1:10" ht="18" customHeight="1">
      <c r="A5" s="57" t="s">
        <v>574</v>
      </c>
      <c r="B5" s="92" t="s">
        <v>1799</v>
      </c>
      <c r="C5" s="186"/>
      <c r="D5" s="186"/>
      <c r="E5" s="55"/>
      <c r="F5" s="57" t="s">
        <v>574</v>
      </c>
      <c r="G5" s="57" t="s">
        <v>575</v>
      </c>
      <c r="H5" s="186"/>
      <c r="I5" s="186"/>
      <c r="J5" s="56"/>
    </row>
    <row r="6" spans="1:10" ht="24.75" customHeight="1">
      <c r="A6" s="141"/>
      <c r="B6" s="141"/>
      <c r="C6" s="150" t="s">
        <v>948</v>
      </c>
      <c r="D6" s="151">
        <f>SUM(D7+D21+D49+I7+I12+I25+I42+I45+I51+I54)</f>
        <v>68958.31</v>
      </c>
      <c r="E6" s="158"/>
      <c r="F6" s="158"/>
      <c r="G6" s="158"/>
      <c r="H6" s="153"/>
      <c r="I6" s="158"/>
      <c r="J6" s="56"/>
    </row>
    <row r="7" spans="1:10" ht="17.25" customHeight="1">
      <c r="A7" s="146">
        <v>301</v>
      </c>
      <c r="B7" s="145"/>
      <c r="C7" s="147" t="s">
        <v>949</v>
      </c>
      <c r="D7" s="151">
        <v>63115.94</v>
      </c>
      <c r="E7" s="153"/>
      <c r="F7" s="153">
        <v>307</v>
      </c>
      <c r="G7" s="153"/>
      <c r="H7" s="154" t="s">
        <v>950</v>
      </c>
      <c r="I7" s="151"/>
      <c r="J7" s="56"/>
    </row>
    <row r="8" spans="1:10" ht="17.25" customHeight="1">
      <c r="A8" s="146">
        <v>301</v>
      </c>
      <c r="B8" s="148" t="s">
        <v>581</v>
      </c>
      <c r="C8" s="149" t="s">
        <v>951</v>
      </c>
      <c r="D8" s="151">
        <v>32950.75</v>
      </c>
      <c r="E8" s="153"/>
      <c r="F8" s="153">
        <v>307</v>
      </c>
      <c r="G8" s="153" t="s">
        <v>581</v>
      </c>
      <c r="H8" s="155" t="s">
        <v>952</v>
      </c>
      <c r="I8" s="151"/>
      <c r="J8" s="56"/>
    </row>
    <row r="9" spans="1:10" ht="17.25" customHeight="1">
      <c r="A9" s="146">
        <v>301</v>
      </c>
      <c r="B9" s="148" t="s">
        <v>592</v>
      </c>
      <c r="C9" s="149" t="s">
        <v>953</v>
      </c>
      <c r="D9" s="151">
        <v>8679.81</v>
      </c>
      <c r="E9" s="153"/>
      <c r="F9" s="153">
        <v>307</v>
      </c>
      <c r="G9" s="153" t="s">
        <v>592</v>
      </c>
      <c r="H9" s="155" t="s">
        <v>954</v>
      </c>
      <c r="I9" s="151"/>
      <c r="J9" s="56"/>
    </row>
    <row r="10" spans="1:10" ht="17.25" customHeight="1">
      <c r="A10" s="146">
        <v>301</v>
      </c>
      <c r="B10" s="148" t="s">
        <v>604</v>
      </c>
      <c r="C10" s="149" t="s">
        <v>955</v>
      </c>
      <c r="D10" s="151">
        <v>186.72</v>
      </c>
      <c r="E10" s="153"/>
      <c r="F10" s="153">
        <v>307</v>
      </c>
      <c r="G10" s="153" t="s">
        <v>604</v>
      </c>
      <c r="H10" s="155" t="s">
        <v>956</v>
      </c>
      <c r="I10" s="151"/>
      <c r="J10" s="56"/>
    </row>
    <row r="11" spans="1:10" ht="17.25" customHeight="1">
      <c r="A11" s="146">
        <v>301</v>
      </c>
      <c r="B11" s="148" t="s">
        <v>598</v>
      </c>
      <c r="C11" s="149" t="s">
        <v>957</v>
      </c>
      <c r="D11" s="151"/>
      <c r="E11" s="153"/>
      <c r="F11" s="153">
        <v>307</v>
      </c>
      <c r="G11" s="153" t="s">
        <v>585</v>
      </c>
      <c r="H11" s="155" t="s">
        <v>958</v>
      </c>
      <c r="I11" s="151"/>
      <c r="J11" s="56"/>
    </row>
    <row r="12" spans="1:10" ht="17.25" customHeight="1">
      <c r="A12" s="146">
        <v>301</v>
      </c>
      <c r="B12" s="148" t="s">
        <v>587</v>
      </c>
      <c r="C12" s="149" t="s">
        <v>959</v>
      </c>
      <c r="D12" s="151">
        <v>5608.87</v>
      </c>
      <c r="E12" s="153"/>
      <c r="F12" s="153">
        <v>309</v>
      </c>
      <c r="G12" s="153"/>
      <c r="H12" s="154" t="s">
        <v>960</v>
      </c>
      <c r="I12" s="151"/>
      <c r="J12" s="56"/>
    </row>
    <row r="13" spans="1:10" ht="17.25" customHeight="1">
      <c r="A13" s="146">
        <v>301</v>
      </c>
      <c r="B13" s="148" t="s">
        <v>589</v>
      </c>
      <c r="C13" s="149" t="s">
        <v>961</v>
      </c>
      <c r="D13" s="151">
        <v>9220.3700000000008</v>
      </c>
      <c r="E13" s="153"/>
      <c r="F13" s="153">
        <v>309</v>
      </c>
      <c r="G13" s="153" t="s">
        <v>581</v>
      </c>
      <c r="H13" s="155" t="s">
        <v>962</v>
      </c>
      <c r="I13" s="151"/>
      <c r="J13" s="56"/>
    </row>
    <row r="14" spans="1:10" ht="17.25" customHeight="1">
      <c r="A14" s="146">
        <v>301</v>
      </c>
      <c r="B14" s="148" t="s">
        <v>623</v>
      </c>
      <c r="C14" s="149" t="s">
        <v>963</v>
      </c>
      <c r="D14" s="151"/>
      <c r="E14" s="153"/>
      <c r="F14" s="153">
        <v>309</v>
      </c>
      <c r="G14" s="153" t="s">
        <v>592</v>
      </c>
      <c r="H14" s="155" t="s">
        <v>964</v>
      </c>
      <c r="I14" s="151"/>
      <c r="J14" s="56"/>
    </row>
    <row r="15" spans="1:10" ht="17.25" customHeight="1">
      <c r="A15" s="146">
        <v>301</v>
      </c>
      <c r="B15" s="146">
        <v>10</v>
      </c>
      <c r="C15" s="149" t="s">
        <v>965</v>
      </c>
      <c r="D15" s="151">
        <v>2764.16</v>
      </c>
      <c r="E15" s="153"/>
      <c r="F15" s="153">
        <v>309</v>
      </c>
      <c r="G15" s="153" t="s">
        <v>604</v>
      </c>
      <c r="H15" s="155" t="s">
        <v>966</v>
      </c>
      <c r="I15" s="151"/>
      <c r="J15" s="56"/>
    </row>
    <row r="16" spans="1:10" ht="17.25" customHeight="1">
      <c r="A16" s="146">
        <v>301</v>
      </c>
      <c r="B16" s="146">
        <v>11</v>
      </c>
      <c r="C16" s="149" t="s">
        <v>967</v>
      </c>
      <c r="D16" s="151"/>
      <c r="E16" s="153"/>
      <c r="F16" s="153">
        <v>309</v>
      </c>
      <c r="G16" s="153" t="s">
        <v>596</v>
      </c>
      <c r="H16" s="155" t="s">
        <v>968</v>
      </c>
      <c r="I16" s="151"/>
      <c r="J16" s="56"/>
    </row>
    <row r="17" spans="1:10" ht="17.25" customHeight="1">
      <c r="A17" s="146">
        <v>301</v>
      </c>
      <c r="B17" s="146">
        <v>12</v>
      </c>
      <c r="C17" s="149" t="s">
        <v>969</v>
      </c>
      <c r="D17" s="151">
        <v>479.32</v>
      </c>
      <c r="E17" s="153"/>
      <c r="F17" s="153">
        <v>309</v>
      </c>
      <c r="G17" s="153" t="s">
        <v>598</v>
      </c>
      <c r="H17" s="155" t="s">
        <v>970</v>
      </c>
      <c r="I17" s="151"/>
      <c r="J17" s="56"/>
    </row>
    <row r="18" spans="1:10" ht="17.25" customHeight="1">
      <c r="A18" s="146">
        <v>301</v>
      </c>
      <c r="B18" s="146">
        <v>13</v>
      </c>
      <c r="C18" s="149" t="s">
        <v>971</v>
      </c>
      <c r="D18" s="151">
        <v>3225.94</v>
      </c>
      <c r="E18" s="153"/>
      <c r="F18" s="153">
        <v>309</v>
      </c>
      <c r="G18" s="153" t="s">
        <v>587</v>
      </c>
      <c r="H18" s="155" t="s">
        <v>972</v>
      </c>
      <c r="I18" s="151"/>
      <c r="J18" s="56"/>
    </row>
    <row r="19" spans="1:10" ht="24.75" customHeight="1">
      <c r="A19" s="146">
        <v>301</v>
      </c>
      <c r="B19" s="146">
        <v>14</v>
      </c>
      <c r="C19" s="149" t="s">
        <v>973</v>
      </c>
      <c r="D19" s="151"/>
      <c r="E19" s="153"/>
      <c r="F19" s="153">
        <v>309</v>
      </c>
      <c r="G19" s="153" t="s">
        <v>589</v>
      </c>
      <c r="H19" s="155" t="s">
        <v>974</v>
      </c>
      <c r="I19" s="151"/>
      <c r="J19" s="56"/>
    </row>
    <row r="20" spans="1:10" ht="24.75" customHeight="1">
      <c r="A20" s="146">
        <v>301</v>
      </c>
      <c r="B20" s="146">
        <v>99</v>
      </c>
      <c r="C20" s="149" t="s">
        <v>975</v>
      </c>
      <c r="D20" s="151"/>
      <c r="E20" s="153"/>
      <c r="F20" s="153">
        <v>309</v>
      </c>
      <c r="G20" s="153" t="s">
        <v>638</v>
      </c>
      <c r="H20" s="155" t="s">
        <v>976</v>
      </c>
      <c r="I20" s="151"/>
      <c r="J20" s="56"/>
    </row>
    <row r="21" spans="1:10" ht="17.25" customHeight="1">
      <c r="A21" s="146">
        <v>302</v>
      </c>
      <c r="B21" s="145"/>
      <c r="C21" s="147" t="s">
        <v>977</v>
      </c>
      <c r="D21" s="151">
        <v>3844.34</v>
      </c>
      <c r="E21" s="153"/>
      <c r="F21" s="153">
        <v>309</v>
      </c>
      <c r="G21" s="153" t="s">
        <v>789</v>
      </c>
      <c r="H21" s="155" t="s">
        <v>978</v>
      </c>
      <c r="I21" s="151"/>
      <c r="J21" s="56"/>
    </row>
    <row r="22" spans="1:10" ht="16.5" customHeight="1">
      <c r="A22" s="146">
        <v>302</v>
      </c>
      <c r="B22" s="148" t="s">
        <v>581</v>
      </c>
      <c r="C22" s="149" t="s">
        <v>979</v>
      </c>
      <c r="D22" s="151">
        <v>1474.7</v>
      </c>
      <c r="E22" s="153"/>
      <c r="F22" s="153">
        <v>309</v>
      </c>
      <c r="G22" s="153" t="s">
        <v>796</v>
      </c>
      <c r="H22" s="155" t="s">
        <v>980</v>
      </c>
      <c r="I22" s="151"/>
      <c r="J22" s="56"/>
    </row>
    <row r="23" spans="1:10" ht="17.25" customHeight="1">
      <c r="A23" s="146">
        <v>302</v>
      </c>
      <c r="B23" s="148" t="s">
        <v>592</v>
      </c>
      <c r="C23" s="149" t="s">
        <v>981</v>
      </c>
      <c r="D23" s="151">
        <v>40.83</v>
      </c>
      <c r="E23" s="153"/>
      <c r="F23" s="153">
        <v>309</v>
      </c>
      <c r="G23" s="153" t="s">
        <v>869</v>
      </c>
      <c r="H23" s="155" t="s">
        <v>982</v>
      </c>
      <c r="I23" s="151"/>
      <c r="J23" s="56"/>
    </row>
    <row r="24" spans="1:10" ht="17.25" customHeight="1">
      <c r="A24" s="146">
        <v>302</v>
      </c>
      <c r="B24" s="148" t="s">
        <v>604</v>
      </c>
      <c r="C24" s="149" t="s">
        <v>983</v>
      </c>
      <c r="D24" s="151"/>
      <c r="E24" s="153"/>
      <c r="F24" s="153">
        <v>309</v>
      </c>
      <c r="G24" s="153" t="s">
        <v>601</v>
      </c>
      <c r="H24" s="155" t="s">
        <v>984</v>
      </c>
      <c r="I24" s="151"/>
      <c r="J24" s="56"/>
    </row>
    <row r="25" spans="1:10" ht="17.25" customHeight="1">
      <c r="A25" s="146">
        <v>302</v>
      </c>
      <c r="B25" s="148" t="s">
        <v>585</v>
      </c>
      <c r="C25" s="149" t="s">
        <v>985</v>
      </c>
      <c r="D25" s="151">
        <v>0.1</v>
      </c>
      <c r="E25" s="153"/>
      <c r="F25" s="153">
        <v>310</v>
      </c>
      <c r="G25" s="153"/>
      <c r="H25" s="156" t="s">
        <v>1065</v>
      </c>
      <c r="I25" s="151">
        <v>0.9</v>
      </c>
      <c r="J25" s="56"/>
    </row>
    <row r="26" spans="1:10" ht="17.25" customHeight="1">
      <c r="A26" s="146">
        <v>302</v>
      </c>
      <c r="B26" s="148" t="s">
        <v>596</v>
      </c>
      <c r="C26" s="149" t="s">
        <v>986</v>
      </c>
      <c r="D26" s="151">
        <v>14.15</v>
      </c>
      <c r="E26" s="153"/>
      <c r="F26" s="153">
        <v>310</v>
      </c>
      <c r="G26" s="153" t="s">
        <v>581</v>
      </c>
      <c r="H26" s="153" t="s">
        <v>987</v>
      </c>
      <c r="I26" s="151"/>
      <c r="J26" s="56"/>
    </row>
    <row r="27" spans="1:10" ht="17.25" customHeight="1">
      <c r="A27" s="146">
        <v>302</v>
      </c>
      <c r="B27" s="148" t="s">
        <v>598</v>
      </c>
      <c r="C27" s="149" t="s">
        <v>988</v>
      </c>
      <c r="D27" s="151">
        <v>77.5</v>
      </c>
      <c r="E27" s="153"/>
      <c r="F27" s="153">
        <v>310</v>
      </c>
      <c r="G27" s="153" t="s">
        <v>592</v>
      </c>
      <c r="H27" s="153" t="s">
        <v>989</v>
      </c>
      <c r="I27" s="151">
        <v>0.9</v>
      </c>
      <c r="J27" s="56"/>
    </row>
    <row r="28" spans="1:10" ht="20.25" customHeight="1">
      <c r="A28" s="146">
        <v>302</v>
      </c>
      <c r="B28" s="148" t="s">
        <v>587</v>
      </c>
      <c r="C28" s="149" t="s">
        <v>990</v>
      </c>
      <c r="D28" s="151">
        <v>120.12</v>
      </c>
      <c r="E28" s="153"/>
      <c r="F28" s="153">
        <v>310</v>
      </c>
      <c r="G28" s="153" t="s">
        <v>604</v>
      </c>
      <c r="H28" s="153" t="s">
        <v>991</v>
      </c>
      <c r="I28" s="151"/>
      <c r="J28" s="56"/>
    </row>
    <row r="29" spans="1:10" ht="17.25" customHeight="1">
      <c r="A29" s="146">
        <v>302</v>
      </c>
      <c r="B29" s="148" t="s">
        <v>589</v>
      </c>
      <c r="C29" s="149" t="s">
        <v>992</v>
      </c>
      <c r="D29" s="151">
        <v>0.15</v>
      </c>
      <c r="E29" s="153"/>
      <c r="F29" s="153">
        <v>310</v>
      </c>
      <c r="G29" s="153" t="s">
        <v>596</v>
      </c>
      <c r="H29" s="155" t="s">
        <v>993</v>
      </c>
      <c r="I29" s="151"/>
      <c r="J29" s="56"/>
    </row>
    <row r="30" spans="1:10" ht="17.25" customHeight="1">
      <c r="A30" s="146">
        <v>302</v>
      </c>
      <c r="B30" s="148" t="s">
        <v>623</v>
      </c>
      <c r="C30" s="149" t="s">
        <v>994</v>
      </c>
      <c r="D30" s="151">
        <v>19.5</v>
      </c>
      <c r="E30" s="153"/>
      <c r="F30" s="153">
        <v>310</v>
      </c>
      <c r="G30" s="153" t="s">
        <v>598</v>
      </c>
      <c r="H30" s="155" t="s">
        <v>995</v>
      </c>
      <c r="I30" s="151"/>
      <c r="J30" s="56"/>
    </row>
    <row r="31" spans="1:10" ht="17.25" customHeight="1">
      <c r="A31" s="146">
        <v>302</v>
      </c>
      <c r="B31" s="146">
        <v>11</v>
      </c>
      <c r="C31" s="149" t="s">
        <v>996</v>
      </c>
      <c r="D31" s="151">
        <v>28.3</v>
      </c>
      <c r="E31" s="153"/>
      <c r="F31" s="153">
        <v>310</v>
      </c>
      <c r="G31" s="153" t="s">
        <v>587</v>
      </c>
      <c r="H31" s="155" t="s">
        <v>997</v>
      </c>
      <c r="I31" s="151"/>
      <c r="J31" s="56"/>
    </row>
    <row r="32" spans="1:10" ht="20.25" customHeight="1">
      <c r="A32" s="146">
        <v>302</v>
      </c>
      <c r="B32" s="146">
        <v>12</v>
      </c>
      <c r="C32" s="149" t="s">
        <v>998</v>
      </c>
      <c r="D32" s="151"/>
      <c r="E32" s="153"/>
      <c r="F32" s="153">
        <v>310</v>
      </c>
      <c r="G32" s="153" t="s">
        <v>589</v>
      </c>
      <c r="H32" s="155" t="s">
        <v>999</v>
      </c>
      <c r="I32" s="151"/>
      <c r="J32" s="56"/>
    </row>
    <row r="33" spans="1:10" ht="17.25" customHeight="1">
      <c r="A33" s="146">
        <v>302</v>
      </c>
      <c r="B33" s="146">
        <v>13</v>
      </c>
      <c r="C33" s="149" t="s">
        <v>1000</v>
      </c>
      <c r="D33" s="151">
        <v>19.5</v>
      </c>
      <c r="E33" s="153"/>
      <c r="F33" s="153">
        <v>310</v>
      </c>
      <c r="G33" s="153" t="s">
        <v>623</v>
      </c>
      <c r="H33" s="155" t="s">
        <v>1001</v>
      </c>
      <c r="I33" s="151"/>
      <c r="J33" s="56"/>
    </row>
    <row r="34" spans="1:10" ht="17.25" customHeight="1">
      <c r="A34" s="146">
        <v>302</v>
      </c>
      <c r="B34" s="146">
        <v>14</v>
      </c>
      <c r="C34" s="149" t="s">
        <v>1002</v>
      </c>
      <c r="D34" s="151"/>
      <c r="E34" s="153"/>
      <c r="F34" s="153">
        <v>310</v>
      </c>
      <c r="G34" s="153" t="s">
        <v>629</v>
      </c>
      <c r="H34" s="155" t="s">
        <v>1003</v>
      </c>
      <c r="I34" s="151"/>
      <c r="J34" s="56"/>
    </row>
    <row r="35" spans="1:10" ht="17.25" customHeight="1">
      <c r="A35" s="146">
        <v>302</v>
      </c>
      <c r="B35" s="146">
        <v>15</v>
      </c>
      <c r="C35" s="149" t="s">
        <v>1004</v>
      </c>
      <c r="D35" s="151">
        <v>0.5</v>
      </c>
      <c r="E35" s="153"/>
      <c r="F35" s="153">
        <v>310</v>
      </c>
      <c r="G35" s="153" t="s">
        <v>634</v>
      </c>
      <c r="H35" s="155" t="s">
        <v>1005</v>
      </c>
      <c r="I35" s="151"/>
      <c r="J35" s="56"/>
    </row>
    <row r="36" spans="1:10" ht="17.25" customHeight="1">
      <c r="A36" s="146">
        <v>302</v>
      </c>
      <c r="B36" s="146">
        <v>16</v>
      </c>
      <c r="C36" s="149" t="s">
        <v>1006</v>
      </c>
      <c r="D36" s="151">
        <v>5.05</v>
      </c>
      <c r="E36" s="153"/>
      <c r="F36" s="153">
        <v>310</v>
      </c>
      <c r="G36" s="153" t="s">
        <v>693</v>
      </c>
      <c r="H36" s="155" t="s">
        <v>1007</v>
      </c>
      <c r="I36" s="151"/>
      <c r="J36" s="56"/>
    </row>
    <row r="37" spans="1:10" ht="17.25" customHeight="1">
      <c r="A37" s="146">
        <v>302</v>
      </c>
      <c r="B37" s="146">
        <v>17</v>
      </c>
      <c r="C37" s="149" t="s">
        <v>1008</v>
      </c>
      <c r="D37" s="151">
        <v>5.6</v>
      </c>
      <c r="E37" s="153"/>
      <c r="F37" s="153">
        <v>310</v>
      </c>
      <c r="G37" s="153" t="s">
        <v>638</v>
      </c>
      <c r="H37" s="155" t="s">
        <v>1009</v>
      </c>
      <c r="I37" s="151"/>
      <c r="J37" s="56"/>
    </row>
    <row r="38" spans="1:10" ht="17.25" customHeight="1">
      <c r="A38" s="146">
        <v>302</v>
      </c>
      <c r="B38" s="146">
        <v>18</v>
      </c>
      <c r="C38" s="149" t="s">
        <v>1010</v>
      </c>
      <c r="D38" s="151"/>
      <c r="E38" s="153"/>
      <c r="F38" s="153">
        <v>310</v>
      </c>
      <c r="G38" s="153" t="s">
        <v>789</v>
      </c>
      <c r="H38" s="155" t="s">
        <v>1011</v>
      </c>
      <c r="I38" s="151"/>
      <c r="J38" s="56"/>
    </row>
    <row r="39" spans="1:10" ht="17.25" customHeight="1">
      <c r="A39" s="146">
        <v>302</v>
      </c>
      <c r="B39" s="146">
        <v>24</v>
      </c>
      <c r="C39" s="149" t="s">
        <v>1012</v>
      </c>
      <c r="D39" s="151"/>
      <c r="E39" s="153"/>
      <c r="F39" s="153">
        <v>310</v>
      </c>
      <c r="G39" s="153" t="s">
        <v>796</v>
      </c>
      <c r="H39" s="155" t="s">
        <v>1013</v>
      </c>
      <c r="I39" s="151"/>
      <c r="J39" s="56"/>
    </row>
    <row r="40" spans="1:10" ht="17.25" customHeight="1">
      <c r="A40" s="146">
        <v>302</v>
      </c>
      <c r="B40" s="146">
        <v>25</v>
      </c>
      <c r="C40" s="149" t="s">
        <v>1014</v>
      </c>
      <c r="D40" s="151"/>
      <c r="E40" s="153"/>
      <c r="F40" s="153">
        <v>310</v>
      </c>
      <c r="G40" s="153" t="s">
        <v>869</v>
      </c>
      <c r="H40" s="155" t="s">
        <v>1015</v>
      </c>
      <c r="I40" s="151"/>
      <c r="J40" s="56"/>
    </row>
    <row r="41" spans="1:10" ht="17.25" customHeight="1">
      <c r="A41" s="146">
        <v>302</v>
      </c>
      <c r="B41" s="146">
        <v>26</v>
      </c>
      <c r="C41" s="149" t="s">
        <v>1016</v>
      </c>
      <c r="D41" s="151">
        <v>8.76</v>
      </c>
      <c r="E41" s="153"/>
      <c r="F41" s="153">
        <v>310</v>
      </c>
      <c r="G41" s="153" t="s">
        <v>601</v>
      </c>
      <c r="H41" s="155" t="s">
        <v>1017</v>
      </c>
      <c r="I41" s="151"/>
      <c r="J41" s="56"/>
    </row>
    <row r="42" spans="1:10" ht="17.25" customHeight="1">
      <c r="A42" s="146">
        <v>302</v>
      </c>
      <c r="B42" s="146">
        <v>27</v>
      </c>
      <c r="C42" s="149" t="s">
        <v>1018</v>
      </c>
      <c r="D42" s="151">
        <v>0.5</v>
      </c>
      <c r="E42" s="153"/>
      <c r="F42" s="153">
        <v>311</v>
      </c>
      <c r="G42" s="153"/>
      <c r="H42" s="154" t="s">
        <v>1019</v>
      </c>
      <c r="I42" s="151"/>
      <c r="J42" s="56"/>
    </row>
    <row r="43" spans="1:10" ht="17.25" customHeight="1">
      <c r="A43" s="146">
        <v>302</v>
      </c>
      <c r="B43" s="146">
        <v>28</v>
      </c>
      <c r="C43" s="149" t="s">
        <v>1020</v>
      </c>
      <c r="D43" s="151"/>
      <c r="E43" s="153"/>
      <c r="F43" s="153">
        <v>311</v>
      </c>
      <c r="G43" s="153" t="s">
        <v>581</v>
      </c>
      <c r="H43" s="153" t="s">
        <v>1021</v>
      </c>
      <c r="I43" s="151"/>
      <c r="J43" s="56"/>
    </row>
    <row r="44" spans="1:10" ht="17.25" customHeight="1">
      <c r="A44" s="146">
        <v>302</v>
      </c>
      <c r="B44" s="146">
        <v>29</v>
      </c>
      <c r="C44" s="149" t="s">
        <v>1022</v>
      </c>
      <c r="D44" s="151">
        <v>822.11</v>
      </c>
      <c r="E44" s="153"/>
      <c r="F44" s="153">
        <v>311</v>
      </c>
      <c r="G44" s="153" t="s">
        <v>601</v>
      </c>
      <c r="H44" s="153" t="s">
        <v>1023</v>
      </c>
      <c r="I44" s="151"/>
      <c r="J44" s="56"/>
    </row>
    <row r="45" spans="1:10" ht="17.25" customHeight="1">
      <c r="A45" s="146">
        <v>302</v>
      </c>
      <c r="B45" s="146">
        <v>31</v>
      </c>
      <c r="C45" s="149" t="s">
        <v>1024</v>
      </c>
      <c r="D45" s="151">
        <v>63.2</v>
      </c>
      <c r="E45" s="153"/>
      <c r="F45" s="153">
        <v>312</v>
      </c>
      <c r="G45" s="153"/>
      <c r="H45" s="156" t="s">
        <v>1025</v>
      </c>
      <c r="I45" s="151"/>
      <c r="J45" s="56"/>
    </row>
    <row r="46" spans="1:10" ht="17.25" customHeight="1">
      <c r="A46" s="146">
        <v>302</v>
      </c>
      <c r="B46" s="146">
        <v>39</v>
      </c>
      <c r="C46" s="149" t="s">
        <v>1026</v>
      </c>
      <c r="D46" s="151">
        <v>1129.24</v>
      </c>
      <c r="E46" s="153"/>
      <c r="F46" s="153">
        <v>312</v>
      </c>
      <c r="G46" s="153" t="s">
        <v>581</v>
      </c>
      <c r="H46" s="153" t="s">
        <v>1021</v>
      </c>
      <c r="I46" s="151"/>
      <c r="J46" s="56"/>
    </row>
    <row r="47" spans="1:10" ht="17.25" customHeight="1">
      <c r="A47" s="146">
        <v>302</v>
      </c>
      <c r="B47" s="146">
        <v>40</v>
      </c>
      <c r="C47" s="149" t="s">
        <v>1027</v>
      </c>
      <c r="D47" s="151"/>
      <c r="E47" s="153"/>
      <c r="F47" s="153">
        <v>312</v>
      </c>
      <c r="G47" s="153" t="s">
        <v>604</v>
      </c>
      <c r="H47" s="153" t="s">
        <v>1028</v>
      </c>
      <c r="I47" s="151"/>
      <c r="J47" s="56"/>
    </row>
    <row r="48" spans="1:10" ht="17.25" customHeight="1">
      <c r="A48" s="146">
        <v>302</v>
      </c>
      <c r="B48" s="146">
        <v>99</v>
      </c>
      <c r="C48" s="149" t="s">
        <v>1029</v>
      </c>
      <c r="D48" s="151">
        <v>14.53</v>
      </c>
      <c r="E48" s="153"/>
      <c r="F48" s="153">
        <v>312</v>
      </c>
      <c r="G48" s="153" t="s">
        <v>585</v>
      </c>
      <c r="H48" s="153" t="s">
        <v>1030</v>
      </c>
      <c r="I48" s="151"/>
      <c r="J48" s="56"/>
    </row>
    <row r="49" spans="1:10" ht="17.25" customHeight="1">
      <c r="A49" s="146">
        <v>303</v>
      </c>
      <c r="B49" s="145"/>
      <c r="C49" s="147" t="s">
        <v>1031</v>
      </c>
      <c r="D49" s="151">
        <v>1997.13</v>
      </c>
      <c r="E49" s="153"/>
      <c r="F49" s="153">
        <v>312</v>
      </c>
      <c r="G49" s="153" t="s">
        <v>596</v>
      </c>
      <c r="H49" s="153" t="s">
        <v>1032</v>
      </c>
      <c r="I49" s="151"/>
      <c r="J49" s="56"/>
    </row>
    <row r="50" spans="1:10" ht="17.25" customHeight="1">
      <c r="A50" s="146">
        <v>303</v>
      </c>
      <c r="B50" s="148" t="s">
        <v>581</v>
      </c>
      <c r="C50" s="150" t="s">
        <v>1033</v>
      </c>
      <c r="D50" s="151">
        <v>565.51</v>
      </c>
      <c r="E50" s="153"/>
      <c r="F50" s="153">
        <v>312</v>
      </c>
      <c r="G50" s="153" t="s">
        <v>601</v>
      </c>
      <c r="H50" s="155" t="s">
        <v>1034</v>
      </c>
      <c r="I50" s="151"/>
      <c r="J50" s="56"/>
    </row>
    <row r="51" spans="1:10" ht="17.25" customHeight="1">
      <c r="A51" s="146">
        <v>303</v>
      </c>
      <c r="B51" s="148" t="s">
        <v>592</v>
      </c>
      <c r="C51" s="150" t="s">
        <v>1035</v>
      </c>
      <c r="D51" s="151">
        <v>1156.28</v>
      </c>
      <c r="E51" s="153"/>
      <c r="F51" s="153">
        <v>313</v>
      </c>
      <c r="G51" s="153"/>
      <c r="H51" s="154" t="s">
        <v>1036</v>
      </c>
      <c r="I51" s="151"/>
      <c r="J51" s="56"/>
    </row>
    <row r="52" spans="1:10" ht="17.25" customHeight="1">
      <c r="A52" s="146">
        <v>303</v>
      </c>
      <c r="B52" s="148" t="s">
        <v>604</v>
      </c>
      <c r="C52" s="150" t="s">
        <v>1037</v>
      </c>
      <c r="D52" s="151"/>
      <c r="E52" s="153"/>
      <c r="F52" s="153">
        <v>313</v>
      </c>
      <c r="G52" s="153" t="s">
        <v>581</v>
      </c>
      <c r="H52" s="155" t="s">
        <v>1038</v>
      </c>
      <c r="I52" s="151"/>
      <c r="J52" s="56"/>
    </row>
    <row r="53" spans="1:10" ht="17.25" customHeight="1">
      <c r="A53" s="146">
        <v>303</v>
      </c>
      <c r="B53" s="148" t="s">
        <v>585</v>
      </c>
      <c r="C53" s="150" t="s">
        <v>1039</v>
      </c>
      <c r="D53" s="151"/>
      <c r="E53" s="153"/>
      <c r="F53" s="153">
        <v>313</v>
      </c>
      <c r="G53" s="153" t="s">
        <v>592</v>
      </c>
      <c r="H53" s="155" t="s">
        <v>362</v>
      </c>
      <c r="I53" s="151"/>
      <c r="J53" s="56"/>
    </row>
    <row r="54" spans="1:10" ht="17.25" customHeight="1">
      <c r="A54" s="146">
        <v>303</v>
      </c>
      <c r="B54" s="148" t="s">
        <v>596</v>
      </c>
      <c r="C54" s="150" t="s">
        <v>1040</v>
      </c>
      <c r="D54" s="151">
        <v>275.33999999999997</v>
      </c>
      <c r="E54" s="153"/>
      <c r="F54" s="153">
        <v>399</v>
      </c>
      <c r="G54" s="153"/>
      <c r="H54" s="154" t="s">
        <v>1041</v>
      </c>
      <c r="I54" s="151"/>
      <c r="J54" s="56"/>
    </row>
    <row r="55" spans="1:10" ht="17.25" customHeight="1">
      <c r="A55" s="146">
        <v>303</v>
      </c>
      <c r="B55" s="148" t="s">
        <v>598</v>
      </c>
      <c r="C55" s="150" t="s">
        <v>1042</v>
      </c>
      <c r="D55" s="151"/>
      <c r="E55" s="153"/>
      <c r="F55" s="153">
        <v>399</v>
      </c>
      <c r="G55" s="153" t="s">
        <v>598</v>
      </c>
      <c r="H55" s="155" t="s">
        <v>1043</v>
      </c>
      <c r="I55" s="151"/>
      <c r="J55" s="56"/>
    </row>
    <row r="56" spans="1:10" ht="17.25" customHeight="1">
      <c r="A56" s="146">
        <v>303</v>
      </c>
      <c r="B56" s="148" t="s">
        <v>587</v>
      </c>
      <c r="C56" s="150" t="s">
        <v>1044</v>
      </c>
      <c r="D56" s="143"/>
      <c r="E56" s="145"/>
      <c r="F56" s="146">
        <v>399</v>
      </c>
      <c r="G56" s="148" t="s">
        <v>587</v>
      </c>
      <c r="H56" s="150" t="s">
        <v>1045</v>
      </c>
      <c r="I56" s="143"/>
      <c r="J56" s="56"/>
    </row>
    <row r="57" spans="1:10" ht="19.5" customHeight="1">
      <c r="A57" s="146">
        <v>303</v>
      </c>
      <c r="B57" s="148" t="s">
        <v>589</v>
      </c>
      <c r="C57" s="150" t="s">
        <v>1046</v>
      </c>
      <c r="D57" s="143"/>
      <c r="E57" s="145"/>
      <c r="F57" s="146">
        <v>399</v>
      </c>
      <c r="G57" s="148" t="s">
        <v>589</v>
      </c>
      <c r="H57" s="150" t="s">
        <v>1047</v>
      </c>
      <c r="I57" s="143"/>
      <c r="J57" s="56"/>
    </row>
    <row r="58" spans="1:10" ht="17.25" customHeight="1">
      <c r="A58" s="146">
        <v>303</v>
      </c>
      <c r="B58" s="148" t="s">
        <v>623</v>
      </c>
      <c r="C58" s="150" t="s">
        <v>1048</v>
      </c>
      <c r="D58" s="143"/>
      <c r="E58" s="145"/>
      <c r="F58" s="146">
        <v>399</v>
      </c>
      <c r="G58" s="148" t="s">
        <v>601</v>
      </c>
      <c r="H58" s="150" t="s">
        <v>1049</v>
      </c>
      <c r="I58" s="143"/>
      <c r="J58" s="56"/>
    </row>
    <row r="59" spans="1:10" ht="17.25" customHeight="1">
      <c r="A59" s="146">
        <v>303</v>
      </c>
      <c r="B59" s="148" t="s">
        <v>629</v>
      </c>
      <c r="C59" s="150" t="s">
        <v>1050</v>
      </c>
      <c r="D59" s="143"/>
      <c r="E59" s="145"/>
      <c r="F59" s="145"/>
      <c r="G59" s="148"/>
      <c r="H59" s="145"/>
      <c r="I59" s="157"/>
      <c r="J59" s="56"/>
    </row>
    <row r="60" spans="1:10" ht="17.25" customHeight="1">
      <c r="A60" s="146">
        <v>303</v>
      </c>
      <c r="B60" s="146">
        <v>99</v>
      </c>
      <c r="C60" s="150" t="s">
        <v>1051</v>
      </c>
      <c r="D60" s="143"/>
      <c r="E60" s="145"/>
      <c r="F60" s="145"/>
      <c r="G60" s="148"/>
      <c r="H60" s="145"/>
      <c r="I60" s="157"/>
      <c r="J60" s="56"/>
    </row>
    <row r="61" spans="1:10" ht="17.25" customHeight="1">
      <c r="A61" s="58"/>
      <c r="B61" s="58"/>
      <c r="C61" s="59"/>
      <c r="D61" s="60"/>
      <c r="E61" s="61"/>
      <c r="F61" s="61"/>
      <c r="G61" s="59"/>
      <c r="H61" s="61"/>
      <c r="I61" s="61"/>
      <c r="J61" s="52"/>
    </row>
  </sheetData>
  <mergeCells count="8">
    <mergeCell ref="A1:I1"/>
    <mergeCell ref="A2:I2"/>
    <mergeCell ref="A4:B4"/>
    <mergeCell ref="C4:C5"/>
    <mergeCell ref="D4:D5"/>
    <mergeCell ref="F4:G4"/>
    <mergeCell ref="H4:H5"/>
    <mergeCell ref="I4:I5"/>
  </mergeCells>
  <phoneticPr fontId="2" type="noConversion"/>
  <pageMargins left="0.70866141732283472" right="0.27" top="0.74803149606299213" bottom="0.74803149606299213" header="0.31496062992125984" footer="0.31496062992125984"/>
  <pageSetup paperSize="9" scale="80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C00000"/>
    <pageSetUpPr fitToPage="1"/>
  </sheetPr>
  <dimension ref="A1:Q77"/>
  <sheetViews>
    <sheetView showZero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E11" sqref="E11"/>
    </sheetView>
  </sheetViews>
  <sheetFormatPr defaultRowHeight="14.25"/>
  <cols>
    <col min="1" max="1" width="40.625" style="4" customWidth="1"/>
    <col min="2" max="2" width="10.25" style="23" customWidth="1"/>
    <col min="3" max="3" width="9.875" style="23" customWidth="1"/>
    <col min="4" max="4" width="9.25" style="24" customWidth="1"/>
    <col min="5" max="16" width="8.875" style="23" customWidth="1"/>
    <col min="17" max="16384" width="9" style="4"/>
  </cols>
  <sheetData>
    <row r="1" spans="1:17">
      <c r="A1" s="1" t="s">
        <v>553</v>
      </c>
    </row>
    <row r="2" spans="1:17" s="1" customFormat="1" ht="20.25">
      <c r="A2" s="170" t="s">
        <v>1801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</row>
    <row r="3" spans="1:17">
      <c r="A3" s="1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 t="s">
        <v>0</v>
      </c>
    </row>
    <row r="4" spans="1:17">
      <c r="A4" s="188" t="s">
        <v>552</v>
      </c>
      <c r="B4" s="191" t="s">
        <v>1227</v>
      </c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65"/>
    </row>
    <row r="5" spans="1:17">
      <c r="A5" s="189"/>
      <c r="B5" s="193" t="s">
        <v>1228</v>
      </c>
      <c r="C5" s="193" t="s">
        <v>1229</v>
      </c>
      <c r="D5" s="195" t="s">
        <v>1242</v>
      </c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7"/>
      <c r="Q5" s="165"/>
    </row>
    <row r="6" spans="1:17" ht="18.75" customHeight="1">
      <c r="A6" s="190"/>
      <c r="B6" s="194"/>
      <c r="C6" s="194"/>
      <c r="D6" s="88" t="s">
        <v>1230</v>
      </c>
      <c r="E6" s="90" t="s">
        <v>1802</v>
      </c>
      <c r="F6" s="90" t="s">
        <v>1231</v>
      </c>
      <c r="G6" s="90" t="s">
        <v>1232</v>
      </c>
      <c r="H6" s="90" t="s">
        <v>1233</v>
      </c>
      <c r="I6" s="90" t="s">
        <v>1234</v>
      </c>
      <c r="J6" s="90" t="s">
        <v>1235</v>
      </c>
      <c r="K6" s="90" t="s">
        <v>1236</v>
      </c>
      <c r="L6" s="90" t="s">
        <v>1237</v>
      </c>
      <c r="M6" s="90" t="s">
        <v>1238</v>
      </c>
      <c r="N6" s="90" t="s">
        <v>1239</v>
      </c>
      <c r="O6" s="90" t="s">
        <v>1240</v>
      </c>
      <c r="P6" s="159" t="s">
        <v>1241</v>
      </c>
      <c r="Q6" s="42" t="s">
        <v>1803</v>
      </c>
    </row>
    <row r="7" spans="1:17" ht="13.5">
      <c r="A7" s="86" t="s">
        <v>32</v>
      </c>
      <c r="B7" s="101">
        <f>SUM(B8,B15,B51)</f>
        <v>116955</v>
      </c>
      <c r="C7" s="101">
        <f>SUM(C8,C15,C51)</f>
        <v>114970</v>
      </c>
      <c r="D7" s="72">
        <f t="shared" ref="D7:D70" si="0">SUM(E7:Q7)</f>
        <v>1985</v>
      </c>
      <c r="E7" s="72">
        <f t="shared" ref="E7:P7" si="1">SUM(E8,E15,E56)</f>
        <v>0</v>
      </c>
      <c r="F7" s="72">
        <f t="shared" si="1"/>
        <v>249</v>
      </c>
      <c r="G7" s="72">
        <f t="shared" ref="G7" si="2">SUM(G8,G15,G56)</f>
        <v>0</v>
      </c>
      <c r="H7" s="72">
        <f t="shared" ref="H7" si="3">SUM(H8,H15,H56)</f>
        <v>200</v>
      </c>
      <c r="I7" s="72">
        <f t="shared" ref="I7" si="4">SUM(I8,I15,I56)</f>
        <v>267</v>
      </c>
      <c r="J7" s="72">
        <f t="shared" ref="J7" si="5">SUM(J8,J15,J56)</f>
        <v>3</v>
      </c>
      <c r="K7" s="72">
        <f t="shared" ref="K7" si="6">SUM(K8,K15,K56)</f>
        <v>360</v>
      </c>
      <c r="L7" s="72">
        <f t="shared" ref="L7" si="7">SUM(L8,L15,L56)</f>
        <v>411</v>
      </c>
      <c r="M7" s="72">
        <f t="shared" ref="M7" si="8">SUM(M8,M15,M56)</f>
        <v>174</v>
      </c>
      <c r="N7" s="72">
        <f t="shared" ref="N7" si="9">SUM(N8,N15,N56)</f>
        <v>319</v>
      </c>
      <c r="O7" s="72">
        <f t="shared" ref="O7" si="10">SUM(O8,O15,O56)</f>
        <v>0</v>
      </c>
      <c r="P7" s="160">
        <f t="shared" si="1"/>
        <v>0</v>
      </c>
      <c r="Q7" s="160">
        <f t="shared" ref="Q7" si="11">SUM(Q8,Q15,Q56)</f>
        <v>2</v>
      </c>
    </row>
    <row r="8" spans="1:17" ht="13.5">
      <c r="A8" s="86" t="s">
        <v>33</v>
      </c>
      <c r="B8" s="101">
        <f>SUM(B9:B14)</f>
        <v>6366</v>
      </c>
      <c r="C8" s="72">
        <f>SUM(C9:C14)</f>
        <v>6366</v>
      </c>
      <c r="D8" s="72">
        <f t="shared" si="0"/>
        <v>0</v>
      </c>
      <c r="E8" s="72">
        <f t="shared" ref="E8:P8" si="12">SUM(E9:E14)</f>
        <v>0</v>
      </c>
      <c r="F8" s="72">
        <f t="shared" si="12"/>
        <v>0</v>
      </c>
      <c r="G8" s="72">
        <f t="shared" ref="G8" si="13">SUM(G9:G14)</f>
        <v>0</v>
      </c>
      <c r="H8" s="72">
        <f t="shared" ref="H8" si="14">SUM(H9:H14)</f>
        <v>0</v>
      </c>
      <c r="I8" s="72">
        <f t="shared" ref="I8" si="15">SUM(I9:I14)</f>
        <v>0</v>
      </c>
      <c r="J8" s="72">
        <f t="shared" ref="J8" si="16">SUM(J9:J14)</f>
        <v>0</v>
      </c>
      <c r="K8" s="72">
        <f t="shared" ref="K8" si="17">SUM(K9:K14)</f>
        <v>0</v>
      </c>
      <c r="L8" s="72">
        <f t="shared" ref="L8" si="18">SUM(L9:L14)</f>
        <v>0</v>
      </c>
      <c r="M8" s="72">
        <f t="shared" ref="M8" si="19">SUM(M9:M14)</f>
        <v>0</v>
      </c>
      <c r="N8" s="72">
        <f t="shared" ref="N8" si="20">SUM(N9:N14)</f>
        <v>0</v>
      </c>
      <c r="O8" s="72">
        <f t="shared" ref="O8" si="21">SUM(O9:O14)</f>
        <v>0</v>
      </c>
      <c r="P8" s="160">
        <f t="shared" si="12"/>
        <v>0</v>
      </c>
      <c r="Q8" s="160">
        <f t="shared" ref="Q8" si="22">SUM(Q9:Q14)</f>
        <v>0</v>
      </c>
    </row>
    <row r="9" spans="1:17" ht="13.5">
      <c r="A9" s="74" t="s">
        <v>1055</v>
      </c>
      <c r="B9" s="103">
        <v>906</v>
      </c>
      <c r="C9" s="89">
        <f>B9-D9</f>
        <v>906</v>
      </c>
      <c r="D9" s="72">
        <f t="shared" si="0"/>
        <v>0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9"/>
      <c r="Q9" s="165"/>
    </row>
    <row r="10" spans="1:17" ht="13.5">
      <c r="A10" s="74" t="s">
        <v>1056</v>
      </c>
      <c r="B10" s="103">
        <v>1218</v>
      </c>
      <c r="C10" s="89">
        <f t="shared" ref="C10:C72" si="23">B10-D10</f>
        <v>1218</v>
      </c>
      <c r="D10" s="72">
        <f t="shared" si="0"/>
        <v>0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9"/>
      <c r="Q10" s="165"/>
    </row>
    <row r="11" spans="1:17" ht="13.5">
      <c r="A11" s="74" t="s">
        <v>34</v>
      </c>
      <c r="B11" s="103">
        <v>1032</v>
      </c>
      <c r="C11" s="89">
        <f t="shared" si="23"/>
        <v>1032</v>
      </c>
      <c r="D11" s="72">
        <f t="shared" si="0"/>
        <v>0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9"/>
      <c r="Q11" s="165"/>
    </row>
    <row r="12" spans="1:17" ht="13.5">
      <c r="A12" s="74" t="s">
        <v>35</v>
      </c>
      <c r="B12" s="103">
        <v>217</v>
      </c>
      <c r="C12" s="89">
        <f t="shared" si="23"/>
        <v>217</v>
      </c>
      <c r="D12" s="72">
        <f t="shared" si="0"/>
        <v>0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9"/>
      <c r="Q12" s="165"/>
    </row>
    <row r="13" spans="1:17" ht="13.5">
      <c r="A13" s="74" t="s">
        <v>1254</v>
      </c>
      <c r="B13" s="103">
        <v>2993</v>
      </c>
      <c r="C13" s="89">
        <f t="shared" si="23"/>
        <v>2993</v>
      </c>
      <c r="D13" s="72">
        <f t="shared" si="0"/>
        <v>0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9"/>
      <c r="Q13" s="165"/>
    </row>
    <row r="14" spans="1:17" ht="13.5">
      <c r="A14" s="74" t="s">
        <v>1255</v>
      </c>
      <c r="B14" s="103"/>
      <c r="C14" s="89">
        <f t="shared" si="23"/>
        <v>0</v>
      </c>
      <c r="D14" s="72">
        <f t="shared" si="0"/>
        <v>0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9"/>
      <c r="Q14" s="165"/>
    </row>
    <row r="15" spans="1:17" ht="13.5">
      <c r="A15" s="65" t="s">
        <v>36</v>
      </c>
      <c r="B15" s="101">
        <f>SUM(B16:B50)</f>
        <v>108002</v>
      </c>
      <c r="C15" s="101">
        <f>SUM(C16:C50)</f>
        <v>106017</v>
      </c>
      <c r="D15" s="72">
        <f t="shared" si="0"/>
        <v>1985</v>
      </c>
      <c r="E15" s="72">
        <f>SUM(E16:E50)</f>
        <v>0</v>
      </c>
      <c r="F15" s="72">
        <f t="shared" ref="F15:Q15" si="24">SUM(F16:F50)</f>
        <v>249</v>
      </c>
      <c r="G15" s="72">
        <f t="shared" si="24"/>
        <v>0</v>
      </c>
      <c r="H15" s="72">
        <f t="shared" si="24"/>
        <v>200</v>
      </c>
      <c r="I15" s="72">
        <f t="shared" si="24"/>
        <v>267</v>
      </c>
      <c r="J15" s="72">
        <f t="shared" si="24"/>
        <v>3</v>
      </c>
      <c r="K15" s="72">
        <f t="shared" si="24"/>
        <v>360</v>
      </c>
      <c r="L15" s="72">
        <f t="shared" si="24"/>
        <v>411</v>
      </c>
      <c r="M15" s="72">
        <f t="shared" si="24"/>
        <v>174</v>
      </c>
      <c r="N15" s="72">
        <f t="shared" si="24"/>
        <v>319</v>
      </c>
      <c r="O15" s="72">
        <f t="shared" si="24"/>
        <v>0</v>
      </c>
      <c r="P15" s="72">
        <f t="shared" si="24"/>
        <v>0</v>
      </c>
      <c r="Q15" s="72">
        <f t="shared" si="24"/>
        <v>2</v>
      </c>
    </row>
    <row r="16" spans="1:17" ht="13.5">
      <c r="A16" s="74" t="s">
        <v>37</v>
      </c>
      <c r="B16" s="103"/>
      <c r="C16" s="89">
        <f t="shared" si="23"/>
        <v>0</v>
      </c>
      <c r="D16" s="72">
        <f t="shared" si="0"/>
        <v>0</v>
      </c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9"/>
      <c r="Q16" s="165"/>
    </row>
    <row r="17" spans="1:17" ht="13.5">
      <c r="A17" s="75" t="s">
        <v>38</v>
      </c>
      <c r="B17" s="104">
        <v>36083</v>
      </c>
      <c r="C17" s="89">
        <f t="shared" si="23"/>
        <v>34098</v>
      </c>
      <c r="D17" s="72">
        <f t="shared" si="0"/>
        <v>1985</v>
      </c>
      <c r="E17" s="73"/>
      <c r="F17" s="73">
        <v>249</v>
      </c>
      <c r="G17" s="73"/>
      <c r="H17" s="73">
        <v>200</v>
      </c>
      <c r="I17" s="73">
        <v>267</v>
      </c>
      <c r="J17" s="73">
        <v>3</v>
      </c>
      <c r="K17" s="73">
        <v>360</v>
      </c>
      <c r="L17" s="73">
        <v>411</v>
      </c>
      <c r="M17" s="73">
        <v>174</v>
      </c>
      <c r="N17" s="73">
        <v>319</v>
      </c>
      <c r="O17" s="73"/>
      <c r="P17" s="79"/>
      <c r="Q17" s="165">
        <v>2</v>
      </c>
    </row>
    <row r="18" spans="1:17" ht="13.5">
      <c r="A18" s="76" t="s">
        <v>39</v>
      </c>
      <c r="B18" s="105"/>
      <c r="C18" s="89">
        <f t="shared" si="23"/>
        <v>0</v>
      </c>
      <c r="D18" s="72">
        <f t="shared" si="0"/>
        <v>0</v>
      </c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9"/>
      <c r="Q18" s="165"/>
    </row>
    <row r="19" spans="1:17" ht="13.5">
      <c r="A19" s="76" t="s">
        <v>40</v>
      </c>
      <c r="B19" s="105">
        <v>2107</v>
      </c>
      <c r="C19" s="89">
        <f t="shared" si="23"/>
        <v>2107</v>
      </c>
      <c r="D19" s="72">
        <f t="shared" si="0"/>
        <v>0</v>
      </c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9"/>
      <c r="Q19" s="165"/>
    </row>
    <row r="20" spans="1:17" ht="13.5">
      <c r="A20" s="76" t="s">
        <v>41</v>
      </c>
      <c r="B20" s="105"/>
      <c r="C20" s="89">
        <f t="shared" si="23"/>
        <v>0</v>
      </c>
      <c r="D20" s="72">
        <f t="shared" si="0"/>
        <v>0</v>
      </c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9"/>
      <c r="Q20" s="165"/>
    </row>
    <row r="21" spans="1:17" ht="13.5">
      <c r="A21" s="76" t="s">
        <v>42</v>
      </c>
      <c r="B21" s="105"/>
      <c r="C21" s="89">
        <f t="shared" si="23"/>
        <v>0</v>
      </c>
      <c r="D21" s="72">
        <f t="shared" si="0"/>
        <v>0</v>
      </c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9"/>
      <c r="Q21" s="165"/>
    </row>
    <row r="22" spans="1:17" ht="13.5">
      <c r="A22" s="76" t="s">
        <v>43</v>
      </c>
      <c r="B22" s="105">
        <v>2917</v>
      </c>
      <c r="C22" s="89">
        <f t="shared" si="23"/>
        <v>2917</v>
      </c>
      <c r="D22" s="72">
        <f t="shared" si="0"/>
        <v>0</v>
      </c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9"/>
      <c r="Q22" s="165"/>
    </row>
    <row r="23" spans="1:17" ht="13.5">
      <c r="A23" s="76" t="s">
        <v>44</v>
      </c>
      <c r="B23" s="105"/>
      <c r="C23" s="89">
        <f t="shared" si="23"/>
        <v>0</v>
      </c>
      <c r="D23" s="72">
        <f t="shared" si="0"/>
        <v>0</v>
      </c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9"/>
      <c r="Q23" s="165"/>
    </row>
    <row r="24" spans="1:17" ht="13.5">
      <c r="A24" s="76" t="s">
        <v>45</v>
      </c>
      <c r="B24" s="105">
        <v>13263</v>
      </c>
      <c r="C24" s="89">
        <f t="shared" si="23"/>
        <v>13263</v>
      </c>
      <c r="D24" s="72">
        <f t="shared" si="0"/>
        <v>0</v>
      </c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9"/>
      <c r="Q24" s="165"/>
    </row>
    <row r="25" spans="1:17" ht="13.5">
      <c r="A25" s="76" t="s">
        <v>46</v>
      </c>
      <c r="B25" s="105"/>
      <c r="C25" s="89">
        <f t="shared" si="23"/>
        <v>0</v>
      </c>
      <c r="D25" s="72">
        <f t="shared" si="0"/>
        <v>0</v>
      </c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9"/>
      <c r="Q25" s="165"/>
    </row>
    <row r="26" spans="1:17" ht="13.5">
      <c r="A26" s="76" t="s">
        <v>47</v>
      </c>
      <c r="B26" s="105"/>
      <c r="C26" s="89">
        <f t="shared" si="23"/>
        <v>0</v>
      </c>
      <c r="D26" s="72">
        <f t="shared" si="0"/>
        <v>0</v>
      </c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9"/>
      <c r="Q26" s="165"/>
    </row>
    <row r="27" spans="1:17" ht="13.5">
      <c r="A27" s="76" t="s">
        <v>1256</v>
      </c>
      <c r="B27" s="105"/>
      <c r="C27" s="89">
        <f t="shared" si="23"/>
        <v>0</v>
      </c>
      <c r="D27" s="72">
        <f t="shared" si="0"/>
        <v>0</v>
      </c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9"/>
      <c r="Q27" s="165"/>
    </row>
    <row r="28" spans="1:17" ht="13.5">
      <c r="A28" s="76" t="s">
        <v>48</v>
      </c>
      <c r="B28" s="105">
        <v>619</v>
      </c>
      <c r="C28" s="89">
        <f t="shared" si="23"/>
        <v>619</v>
      </c>
      <c r="D28" s="72">
        <f t="shared" si="0"/>
        <v>0</v>
      </c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9"/>
      <c r="Q28" s="165"/>
    </row>
    <row r="29" spans="1:17" ht="13.5">
      <c r="A29" s="106" t="s">
        <v>1257</v>
      </c>
      <c r="B29" s="107"/>
      <c r="C29" s="89">
        <f t="shared" si="23"/>
        <v>0</v>
      </c>
      <c r="D29" s="72">
        <f t="shared" si="0"/>
        <v>0</v>
      </c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9"/>
      <c r="Q29" s="165"/>
    </row>
    <row r="30" spans="1:17" ht="13.5">
      <c r="A30" s="106" t="s">
        <v>1258</v>
      </c>
      <c r="B30" s="107"/>
      <c r="C30" s="89">
        <f t="shared" si="23"/>
        <v>0</v>
      </c>
      <c r="D30" s="72">
        <f t="shared" si="0"/>
        <v>0</v>
      </c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9"/>
      <c r="Q30" s="165"/>
    </row>
    <row r="31" spans="1:17" ht="13.5">
      <c r="A31" s="106" t="s">
        <v>1259</v>
      </c>
      <c r="B31" s="107"/>
      <c r="C31" s="89">
        <f t="shared" si="23"/>
        <v>0</v>
      </c>
      <c r="D31" s="72">
        <f t="shared" si="0"/>
        <v>0</v>
      </c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9"/>
      <c r="Q31" s="165"/>
    </row>
    <row r="32" spans="1:17" ht="13.5">
      <c r="A32" s="106" t="s">
        <v>1260</v>
      </c>
      <c r="B32" s="107">
        <v>1083</v>
      </c>
      <c r="C32" s="89">
        <f t="shared" si="23"/>
        <v>1083</v>
      </c>
      <c r="D32" s="72">
        <f t="shared" si="0"/>
        <v>0</v>
      </c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9"/>
      <c r="Q32" s="165"/>
    </row>
    <row r="33" spans="1:17" ht="13.5">
      <c r="A33" s="106" t="s">
        <v>1261</v>
      </c>
      <c r="B33" s="107">
        <v>11935</v>
      </c>
      <c r="C33" s="89">
        <f t="shared" si="23"/>
        <v>11935</v>
      </c>
      <c r="D33" s="72">
        <f t="shared" si="0"/>
        <v>0</v>
      </c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9"/>
      <c r="Q33" s="165"/>
    </row>
    <row r="34" spans="1:17" ht="13.5">
      <c r="A34" s="106" t="s">
        <v>1262</v>
      </c>
      <c r="B34" s="107"/>
      <c r="C34" s="89">
        <f t="shared" si="23"/>
        <v>0</v>
      </c>
      <c r="D34" s="72">
        <f t="shared" si="0"/>
        <v>0</v>
      </c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9"/>
      <c r="Q34" s="165"/>
    </row>
    <row r="35" spans="1:17" ht="27">
      <c r="A35" s="106" t="s">
        <v>1263</v>
      </c>
      <c r="B35" s="107">
        <v>83</v>
      </c>
      <c r="C35" s="89">
        <f t="shared" si="23"/>
        <v>83</v>
      </c>
      <c r="D35" s="72">
        <f t="shared" si="0"/>
        <v>0</v>
      </c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9"/>
      <c r="Q35" s="165"/>
    </row>
    <row r="36" spans="1:17" ht="27">
      <c r="A36" s="106" t="s">
        <v>1264</v>
      </c>
      <c r="B36" s="107">
        <v>16613</v>
      </c>
      <c r="C36" s="89">
        <f t="shared" si="23"/>
        <v>16613</v>
      </c>
      <c r="D36" s="72">
        <f t="shared" si="0"/>
        <v>0</v>
      </c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9"/>
      <c r="Q36" s="165"/>
    </row>
    <row r="37" spans="1:17" ht="13.5">
      <c r="A37" s="106" t="s">
        <v>1265</v>
      </c>
      <c r="B37" s="107">
        <v>20559</v>
      </c>
      <c r="C37" s="89">
        <f t="shared" si="23"/>
        <v>20559</v>
      </c>
      <c r="D37" s="72">
        <f t="shared" si="0"/>
        <v>0</v>
      </c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9"/>
      <c r="Q37" s="165"/>
    </row>
    <row r="38" spans="1:17" ht="13.5">
      <c r="A38" s="106" t="s">
        <v>1266</v>
      </c>
      <c r="B38" s="107"/>
      <c r="C38" s="89">
        <f t="shared" si="23"/>
        <v>0</v>
      </c>
      <c r="D38" s="72">
        <f t="shared" si="0"/>
        <v>0</v>
      </c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9"/>
      <c r="Q38" s="165"/>
    </row>
    <row r="39" spans="1:17" ht="13.5">
      <c r="A39" s="106" t="s">
        <v>1267</v>
      </c>
      <c r="B39" s="107"/>
      <c r="C39" s="89">
        <f t="shared" si="23"/>
        <v>0</v>
      </c>
      <c r="D39" s="72">
        <f t="shared" si="0"/>
        <v>0</v>
      </c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9"/>
      <c r="Q39" s="165"/>
    </row>
    <row r="40" spans="1:17" ht="13.5">
      <c r="A40" s="106" t="s">
        <v>1268</v>
      </c>
      <c r="B40" s="107">
        <v>2305</v>
      </c>
      <c r="C40" s="89">
        <f t="shared" si="23"/>
        <v>2305</v>
      </c>
      <c r="D40" s="72">
        <f t="shared" si="0"/>
        <v>0</v>
      </c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9"/>
      <c r="Q40" s="165"/>
    </row>
    <row r="41" spans="1:17" ht="13.5">
      <c r="A41" s="106" t="s">
        <v>1269</v>
      </c>
      <c r="B41" s="107">
        <v>116</v>
      </c>
      <c r="C41" s="89">
        <f t="shared" si="23"/>
        <v>116</v>
      </c>
      <c r="D41" s="72">
        <f t="shared" si="0"/>
        <v>0</v>
      </c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9"/>
      <c r="Q41" s="165"/>
    </row>
    <row r="42" spans="1:17" ht="27">
      <c r="A42" s="106" t="s">
        <v>1270</v>
      </c>
      <c r="B42" s="107"/>
      <c r="C42" s="89">
        <f t="shared" si="23"/>
        <v>0</v>
      </c>
      <c r="D42" s="72">
        <f t="shared" si="0"/>
        <v>0</v>
      </c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9"/>
      <c r="Q42" s="165"/>
    </row>
    <row r="43" spans="1:17" ht="13.5">
      <c r="A43" s="106" t="s">
        <v>1271</v>
      </c>
      <c r="B43" s="107"/>
      <c r="C43" s="89">
        <f t="shared" si="23"/>
        <v>0</v>
      </c>
      <c r="D43" s="72">
        <f t="shared" si="0"/>
        <v>0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9"/>
      <c r="Q43" s="165"/>
    </row>
    <row r="44" spans="1:17" ht="13.5">
      <c r="A44" s="106" t="s">
        <v>1272</v>
      </c>
      <c r="B44" s="107"/>
      <c r="C44" s="89">
        <f t="shared" si="23"/>
        <v>0</v>
      </c>
      <c r="D44" s="72">
        <f t="shared" si="0"/>
        <v>0</v>
      </c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9"/>
      <c r="Q44" s="165"/>
    </row>
    <row r="45" spans="1:17" ht="27">
      <c r="A45" s="106" t="s">
        <v>1273</v>
      </c>
      <c r="B45" s="107"/>
      <c r="C45" s="89">
        <f t="shared" si="23"/>
        <v>0</v>
      </c>
      <c r="D45" s="72">
        <f t="shared" si="0"/>
        <v>0</v>
      </c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9"/>
      <c r="Q45" s="165"/>
    </row>
    <row r="46" spans="1:17" ht="13.5">
      <c r="A46" s="106" t="s">
        <v>1274</v>
      </c>
      <c r="B46" s="107">
        <v>319</v>
      </c>
      <c r="C46" s="89">
        <f t="shared" si="23"/>
        <v>319</v>
      </c>
      <c r="D46" s="72">
        <f t="shared" si="0"/>
        <v>0</v>
      </c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9"/>
      <c r="Q46" s="165"/>
    </row>
    <row r="47" spans="1:17" ht="13.5">
      <c r="A47" s="106" t="s">
        <v>1275</v>
      </c>
      <c r="B47" s="107"/>
      <c r="C47" s="89">
        <f t="shared" si="23"/>
        <v>0</v>
      </c>
      <c r="D47" s="72">
        <f t="shared" si="0"/>
        <v>0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9"/>
      <c r="Q47" s="165"/>
    </row>
    <row r="48" spans="1:17" ht="27">
      <c r="A48" s="106" t="s">
        <v>1276</v>
      </c>
      <c r="B48" s="107"/>
      <c r="C48" s="89">
        <f t="shared" si="23"/>
        <v>0</v>
      </c>
      <c r="D48" s="72">
        <f t="shared" si="0"/>
        <v>0</v>
      </c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9"/>
      <c r="Q48" s="165"/>
    </row>
    <row r="49" spans="1:17" ht="13.5">
      <c r="A49" s="106" t="s">
        <v>1277</v>
      </c>
      <c r="B49" s="107"/>
      <c r="C49" s="89">
        <f t="shared" si="23"/>
        <v>0</v>
      </c>
      <c r="D49" s="72">
        <f t="shared" si="0"/>
        <v>0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9"/>
      <c r="Q49" s="165"/>
    </row>
    <row r="50" spans="1:17" ht="13.5">
      <c r="A50" s="76" t="s">
        <v>49</v>
      </c>
      <c r="B50" s="105"/>
      <c r="C50" s="89">
        <f t="shared" si="23"/>
        <v>0</v>
      </c>
      <c r="D50" s="72">
        <f t="shared" si="0"/>
        <v>0</v>
      </c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9"/>
      <c r="Q50" s="165"/>
    </row>
    <row r="51" spans="1:17" ht="13.5">
      <c r="A51" s="87" t="s">
        <v>50</v>
      </c>
      <c r="B51" s="108">
        <f>SUM(B52:B72)</f>
        <v>2587</v>
      </c>
      <c r="C51" s="89">
        <f t="shared" si="23"/>
        <v>2587</v>
      </c>
      <c r="D51" s="72">
        <f t="shared" si="0"/>
        <v>0</v>
      </c>
      <c r="E51" s="160">
        <f t="shared" ref="E51:O51" si="25">SUM(E52:E72)</f>
        <v>0</v>
      </c>
      <c r="F51" s="160">
        <f t="shared" si="25"/>
        <v>0</v>
      </c>
      <c r="G51" s="160">
        <f t="shared" si="25"/>
        <v>0</v>
      </c>
      <c r="H51" s="160">
        <f t="shared" si="25"/>
        <v>0</v>
      </c>
      <c r="I51" s="160">
        <f t="shared" si="25"/>
        <v>0</v>
      </c>
      <c r="J51" s="160">
        <f t="shared" si="25"/>
        <v>0</v>
      </c>
      <c r="K51" s="160">
        <f t="shared" si="25"/>
        <v>0</v>
      </c>
      <c r="L51" s="160">
        <f t="shared" si="25"/>
        <v>0</v>
      </c>
      <c r="M51" s="160">
        <f t="shared" si="25"/>
        <v>0</v>
      </c>
      <c r="N51" s="160">
        <f t="shared" si="25"/>
        <v>0</v>
      </c>
      <c r="O51" s="160">
        <f t="shared" si="25"/>
        <v>0</v>
      </c>
      <c r="P51" s="160">
        <f>SUM(P52:P72)</f>
        <v>0</v>
      </c>
      <c r="Q51" s="160">
        <f>SUM(Q52:Q72)</f>
        <v>0</v>
      </c>
    </row>
    <row r="52" spans="1:17" ht="13.5">
      <c r="A52" s="76" t="s">
        <v>51</v>
      </c>
      <c r="B52" s="109">
        <v>5</v>
      </c>
      <c r="C52" s="89">
        <f t="shared" si="23"/>
        <v>5</v>
      </c>
      <c r="D52" s="72">
        <f t="shared" si="0"/>
        <v>0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9"/>
      <c r="Q52" s="165"/>
    </row>
    <row r="53" spans="1:17" ht="13.5">
      <c r="A53" s="76" t="s">
        <v>52</v>
      </c>
      <c r="B53" s="109"/>
      <c r="C53" s="89">
        <f t="shared" si="23"/>
        <v>0</v>
      </c>
      <c r="D53" s="72">
        <f t="shared" si="0"/>
        <v>0</v>
      </c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9"/>
      <c r="Q53" s="165"/>
    </row>
    <row r="54" spans="1:17" ht="13.5">
      <c r="A54" s="76" t="s">
        <v>53</v>
      </c>
      <c r="B54" s="103"/>
      <c r="C54" s="89">
        <f t="shared" si="23"/>
        <v>0</v>
      </c>
      <c r="D54" s="72">
        <f t="shared" si="0"/>
        <v>0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9"/>
      <c r="Q54" s="165"/>
    </row>
    <row r="55" spans="1:17" ht="13.5">
      <c r="A55" s="76" t="s">
        <v>54</v>
      </c>
      <c r="B55" s="103"/>
      <c r="C55" s="89">
        <f t="shared" si="23"/>
        <v>0</v>
      </c>
      <c r="D55" s="72">
        <f t="shared" si="0"/>
        <v>0</v>
      </c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9"/>
      <c r="Q55" s="165"/>
    </row>
    <row r="56" spans="1:17" ht="13.5">
      <c r="A56" s="76" t="s">
        <v>55</v>
      </c>
      <c r="B56" s="110">
        <v>379</v>
      </c>
      <c r="C56" s="110">
        <v>379</v>
      </c>
      <c r="D56" s="72">
        <f t="shared" si="0"/>
        <v>0</v>
      </c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61"/>
      <c r="Q56" s="165"/>
    </row>
    <row r="57" spans="1:17" ht="13.5">
      <c r="A57" s="76" t="s">
        <v>56</v>
      </c>
      <c r="B57" s="103"/>
      <c r="C57" s="89">
        <f t="shared" si="23"/>
        <v>0</v>
      </c>
      <c r="D57" s="72">
        <f t="shared" si="0"/>
        <v>0</v>
      </c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9"/>
      <c r="Q57" s="165"/>
    </row>
    <row r="58" spans="1:17" ht="13.5">
      <c r="A58" s="76" t="s">
        <v>1278</v>
      </c>
      <c r="B58" s="103">
        <v>24</v>
      </c>
      <c r="C58" s="89">
        <f t="shared" si="23"/>
        <v>24</v>
      </c>
      <c r="D58" s="72">
        <f t="shared" si="0"/>
        <v>0</v>
      </c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9"/>
      <c r="Q58" s="165"/>
    </row>
    <row r="59" spans="1:17" ht="13.5">
      <c r="A59" s="76" t="s">
        <v>57</v>
      </c>
      <c r="B59" s="103">
        <v>29</v>
      </c>
      <c r="C59" s="89">
        <f t="shared" si="23"/>
        <v>29</v>
      </c>
      <c r="D59" s="72">
        <f t="shared" si="0"/>
        <v>0</v>
      </c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9"/>
      <c r="Q59" s="165"/>
    </row>
    <row r="60" spans="1:17" ht="13.5">
      <c r="A60" s="76" t="s">
        <v>1279</v>
      </c>
      <c r="B60" s="111">
        <v>126</v>
      </c>
      <c r="C60" s="89">
        <f t="shared" si="23"/>
        <v>126</v>
      </c>
      <c r="D60" s="72">
        <f t="shared" si="0"/>
        <v>0</v>
      </c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9"/>
      <c r="Q60" s="165"/>
    </row>
    <row r="61" spans="1:17" ht="13.5">
      <c r="A61" s="76" t="s">
        <v>58</v>
      </c>
      <c r="B61" s="103"/>
      <c r="C61" s="89">
        <f t="shared" si="23"/>
        <v>0</v>
      </c>
      <c r="D61" s="72">
        <f t="shared" si="0"/>
        <v>0</v>
      </c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9"/>
      <c r="Q61" s="165"/>
    </row>
    <row r="62" spans="1:17" ht="13.5">
      <c r="A62" s="76" t="s">
        <v>59</v>
      </c>
      <c r="B62" s="103"/>
      <c r="C62" s="89">
        <f t="shared" si="23"/>
        <v>0</v>
      </c>
      <c r="D62" s="72">
        <f t="shared" si="0"/>
        <v>0</v>
      </c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9"/>
      <c r="Q62" s="165"/>
    </row>
    <row r="63" spans="1:17" ht="13.5">
      <c r="A63" s="76" t="s">
        <v>60</v>
      </c>
      <c r="B63" s="103">
        <v>2024</v>
      </c>
      <c r="C63" s="89">
        <f t="shared" si="23"/>
        <v>2024</v>
      </c>
      <c r="D63" s="72">
        <f t="shared" si="0"/>
        <v>0</v>
      </c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9"/>
      <c r="Q63" s="165"/>
    </row>
    <row r="64" spans="1:17" ht="13.5">
      <c r="A64" s="76" t="s">
        <v>61</v>
      </c>
      <c r="B64" s="103"/>
      <c r="C64" s="89">
        <f t="shared" si="23"/>
        <v>0</v>
      </c>
      <c r="D64" s="72">
        <f t="shared" si="0"/>
        <v>0</v>
      </c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9"/>
      <c r="Q64" s="165"/>
    </row>
    <row r="65" spans="1:17" s="26" customFormat="1">
      <c r="A65" s="76" t="s">
        <v>62</v>
      </c>
      <c r="B65" s="103"/>
      <c r="C65" s="89">
        <f t="shared" si="23"/>
        <v>0</v>
      </c>
      <c r="D65" s="72">
        <f t="shared" si="0"/>
        <v>0</v>
      </c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162"/>
      <c r="Q65" s="166"/>
    </row>
    <row r="66" spans="1:17" ht="13.5">
      <c r="A66" s="76" t="s">
        <v>63</v>
      </c>
      <c r="B66" s="103"/>
      <c r="C66" s="89">
        <f t="shared" si="23"/>
        <v>0</v>
      </c>
      <c r="D66" s="72">
        <f t="shared" si="0"/>
        <v>0</v>
      </c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9"/>
      <c r="Q66" s="165"/>
    </row>
    <row r="67" spans="1:17" ht="13.5">
      <c r="A67" s="76" t="s">
        <v>64</v>
      </c>
      <c r="B67" s="103"/>
      <c r="C67" s="89">
        <f t="shared" si="23"/>
        <v>0</v>
      </c>
      <c r="D67" s="72">
        <f t="shared" si="0"/>
        <v>0</v>
      </c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9"/>
      <c r="Q67" s="165"/>
    </row>
    <row r="68" spans="1:17" ht="13.5">
      <c r="A68" s="76" t="s">
        <v>1280</v>
      </c>
      <c r="B68" s="103"/>
      <c r="C68" s="89">
        <f t="shared" si="23"/>
        <v>0</v>
      </c>
      <c r="D68" s="72">
        <f t="shared" si="0"/>
        <v>0</v>
      </c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9"/>
      <c r="Q68" s="165"/>
    </row>
    <row r="69" spans="1:17" ht="13.5">
      <c r="A69" s="76" t="s">
        <v>65</v>
      </c>
      <c r="B69" s="103"/>
      <c r="C69" s="89">
        <f t="shared" si="23"/>
        <v>0</v>
      </c>
      <c r="D69" s="72">
        <f t="shared" si="0"/>
        <v>0</v>
      </c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9"/>
      <c r="Q69" s="165"/>
    </row>
    <row r="70" spans="1:17" ht="13.5">
      <c r="A70" s="76" t="s">
        <v>66</v>
      </c>
      <c r="B70" s="103"/>
      <c r="C70" s="89">
        <f t="shared" si="23"/>
        <v>0</v>
      </c>
      <c r="D70" s="72">
        <f t="shared" si="0"/>
        <v>0</v>
      </c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9"/>
      <c r="Q70" s="165"/>
    </row>
    <row r="71" spans="1:17" ht="13.5">
      <c r="A71" s="76" t="s">
        <v>1281</v>
      </c>
      <c r="B71" s="103"/>
      <c r="C71" s="89">
        <f t="shared" si="23"/>
        <v>0</v>
      </c>
      <c r="D71" s="72">
        <f t="shared" ref="D71:D77" si="26">SUM(E71:Q71)</f>
        <v>0</v>
      </c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9"/>
      <c r="Q71" s="165"/>
    </row>
    <row r="72" spans="1:17" ht="13.5">
      <c r="A72" s="77" t="s">
        <v>67</v>
      </c>
      <c r="B72" s="103"/>
      <c r="C72" s="89">
        <f t="shared" si="23"/>
        <v>0</v>
      </c>
      <c r="D72" s="72">
        <f t="shared" si="26"/>
        <v>0</v>
      </c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9"/>
      <c r="Q72" s="165"/>
    </row>
    <row r="73" spans="1:17" ht="13.5">
      <c r="A73" s="77"/>
      <c r="B73" s="79"/>
      <c r="C73" s="79"/>
      <c r="D73" s="72">
        <f t="shared" si="26"/>
        <v>0</v>
      </c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165"/>
    </row>
    <row r="74" spans="1:17" ht="13.5">
      <c r="A74" s="77"/>
      <c r="B74" s="73"/>
      <c r="C74" s="73"/>
      <c r="D74" s="72">
        <f t="shared" si="26"/>
        <v>0</v>
      </c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9"/>
      <c r="Q74" s="165"/>
    </row>
    <row r="75" spans="1:17" ht="13.5">
      <c r="A75" s="86" t="s">
        <v>1060</v>
      </c>
      <c r="B75" s="64">
        <f>SUM(B76:B77)</f>
        <v>12000</v>
      </c>
      <c r="C75" s="64">
        <f>SUM(C76:C77)</f>
        <v>2943</v>
      </c>
      <c r="D75" s="72">
        <f t="shared" si="26"/>
        <v>9057</v>
      </c>
      <c r="E75" s="64">
        <f t="shared" ref="E75:Q75" si="27">SUM(E76:E77)</f>
        <v>8336</v>
      </c>
      <c r="F75" s="64">
        <f t="shared" si="27"/>
        <v>0</v>
      </c>
      <c r="G75" s="64">
        <f t="shared" si="27"/>
        <v>221</v>
      </c>
      <c r="H75" s="64">
        <f t="shared" si="27"/>
        <v>0</v>
      </c>
      <c r="I75" s="64">
        <f t="shared" si="27"/>
        <v>0</v>
      </c>
      <c r="J75" s="64">
        <f t="shared" si="27"/>
        <v>0</v>
      </c>
      <c r="K75" s="64">
        <f t="shared" si="27"/>
        <v>0</v>
      </c>
      <c r="L75" s="64">
        <f t="shared" si="27"/>
        <v>0</v>
      </c>
      <c r="M75" s="64">
        <f t="shared" si="27"/>
        <v>0</v>
      </c>
      <c r="N75" s="64">
        <f t="shared" si="27"/>
        <v>0</v>
      </c>
      <c r="O75" s="64">
        <f t="shared" si="27"/>
        <v>188</v>
      </c>
      <c r="P75" s="163">
        <f t="shared" si="27"/>
        <v>312</v>
      </c>
      <c r="Q75" s="163">
        <f t="shared" si="27"/>
        <v>0</v>
      </c>
    </row>
    <row r="76" spans="1:17" ht="13.5">
      <c r="A76" s="66" t="s">
        <v>1061</v>
      </c>
      <c r="B76" s="67">
        <v>1202</v>
      </c>
      <c r="C76" s="89">
        <f t="shared" ref="C76:C77" si="28">B76-D76</f>
        <v>1202</v>
      </c>
      <c r="D76" s="72">
        <f t="shared" si="26"/>
        <v>0</v>
      </c>
      <c r="E76" s="91"/>
      <c r="F76" s="91"/>
      <c r="G76" s="91"/>
      <c r="H76" s="91"/>
      <c r="I76" s="91"/>
      <c r="J76" s="91"/>
      <c r="K76" s="91"/>
      <c r="L76" s="91"/>
      <c r="M76" s="91"/>
      <c r="N76" s="91"/>
      <c r="O76" s="91"/>
      <c r="P76" s="164"/>
      <c r="Q76" s="165"/>
    </row>
    <row r="77" spans="1:17" ht="13.5">
      <c r="A77" s="66" t="s">
        <v>1062</v>
      </c>
      <c r="B77" s="67">
        <v>10798</v>
      </c>
      <c r="C77" s="89">
        <f t="shared" si="28"/>
        <v>1741</v>
      </c>
      <c r="D77" s="72">
        <f t="shared" si="26"/>
        <v>9057</v>
      </c>
      <c r="E77" s="91">
        <v>8336</v>
      </c>
      <c r="F77" s="91"/>
      <c r="G77" s="91">
        <v>221</v>
      </c>
      <c r="H77" s="91"/>
      <c r="I77" s="91"/>
      <c r="J77" s="91"/>
      <c r="K77" s="91"/>
      <c r="L77" s="91"/>
      <c r="M77" s="91"/>
      <c r="N77" s="91"/>
      <c r="O77" s="91">
        <v>188</v>
      </c>
      <c r="P77" s="164">
        <v>312</v>
      </c>
      <c r="Q77" s="165"/>
    </row>
  </sheetData>
  <protectedRanges>
    <protectedRange password="CC35" sqref="B29:B49" name="区域1"/>
  </protectedRanges>
  <mergeCells count="6">
    <mergeCell ref="A2:P2"/>
    <mergeCell ref="A4:A6"/>
    <mergeCell ref="B4:P4"/>
    <mergeCell ref="B5:B6"/>
    <mergeCell ref="C5:C6"/>
    <mergeCell ref="D5:P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2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5" tint="-0.249977111117893"/>
    <pageSetUpPr fitToPage="1"/>
  </sheetPr>
  <dimension ref="A1:F7"/>
  <sheetViews>
    <sheetView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F7" sqref="F7"/>
    </sheetView>
  </sheetViews>
  <sheetFormatPr defaultRowHeight="13.5"/>
  <cols>
    <col min="1" max="1" width="15.25" style="28" customWidth="1"/>
    <col min="2" max="3" width="17" style="28" customWidth="1"/>
    <col min="4" max="4" width="16.625" style="28" customWidth="1"/>
    <col min="5" max="6" width="15.875" style="28" customWidth="1"/>
    <col min="7" max="16384" width="9" style="28"/>
  </cols>
  <sheetData>
    <row r="1" spans="1:6" ht="14.25">
      <c r="A1" s="27" t="s">
        <v>556</v>
      </c>
      <c r="B1" s="27"/>
      <c r="D1" s="27"/>
    </row>
    <row r="2" spans="1:6" ht="22.5">
      <c r="A2" s="203" t="s">
        <v>1127</v>
      </c>
      <c r="B2" s="203"/>
      <c r="C2" s="203"/>
      <c r="D2" s="203"/>
      <c r="E2" s="203"/>
      <c r="F2" s="203"/>
    </row>
    <row r="3" spans="1:6" ht="25.5">
      <c r="A3" s="29"/>
      <c r="B3" s="30"/>
      <c r="C3" s="30"/>
      <c r="D3" s="30"/>
      <c r="E3" s="30"/>
      <c r="F3" s="30" t="s">
        <v>0</v>
      </c>
    </row>
    <row r="4" spans="1:6" ht="34.5" customHeight="1">
      <c r="A4" s="204" t="s">
        <v>554</v>
      </c>
      <c r="B4" s="205" t="s">
        <v>1244</v>
      </c>
      <c r="C4" s="206"/>
      <c r="D4" s="207"/>
      <c r="E4" s="200" t="s">
        <v>1243</v>
      </c>
      <c r="F4" s="201"/>
    </row>
    <row r="5" spans="1:6" ht="34.5" customHeight="1">
      <c r="A5" s="204"/>
      <c r="B5" s="198" t="s">
        <v>1246</v>
      </c>
      <c r="C5" s="208" t="s">
        <v>1245</v>
      </c>
      <c r="D5" s="209"/>
      <c r="E5" s="198" t="s">
        <v>1851</v>
      </c>
      <c r="F5" s="198" t="s">
        <v>1852</v>
      </c>
    </row>
    <row r="6" spans="1:6" ht="34.5" customHeight="1">
      <c r="A6" s="204"/>
      <c r="B6" s="202"/>
      <c r="C6" s="80" t="s">
        <v>1129</v>
      </c>
      <c r="D6" s="81" t="s">
        <v>1128</v>
      </c>
      <c r="E6" s="199"/>
      <c r="F6" s="199"/>
    </row>
    <row r="7" spans="1:6" ht="34.5" customHeight="1">
      <c r="A7" s="31" t="s">
        <v>555</v>
      </c>
      <c r="B7" s="32">
        <v>74087</v>
      </c>
      <c r="C7" s="32">
        <v>59864</v>
      </c>
      <c r="D7" s="32">
        <v>54940</v>
      </c>
      <c r="E7" s="32">
        <v>0</v>
      </c>
      <c r="F7" s="32">
        <v>59864</v>
      </c>
    </row>
  </sheetData>
  <mergeCells count="8">
    <mergeCell ref="F5:F6"/>
    <mergeCell ref="E4:F4"/>
    <mergeCell ref="B5:B6"/>
    <mergeCell ref="A2:F2"/>
    <mergeCell ref="A4:A6"/>
    <mergeCell ref="B4:D4"/>
    <mergeCell ref="C5:D5"/>
    <mergeCell ref="E5:E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命名范围</vt:lpstr>
      </vt:variant>
      <vt:variant>
        <vt:i4>1</vt:i4>
      </vt:variant>
    </vt:vector>
  </HeadingPairs>
  <TitlesOfParts>
    <vt:vector size="11" baseType="lpstr">
      <vt:lpstr>2020年一般公共预算收入表</vt:lpstr>
      <vt:lpstr>本级收入表</vt:lpstr>
      <vt:lpstr>支出表</vt:lpstr>
      <vt:lpstr>本级支出表</vt:lpstr>
      <vt:lpstr>本级_经济科目</vt:lpstr>
      <vt:lpstr>基本支出表_功能科目</vt:lpstr>
      <vt:lpstr>基本_经济科目</vt:lpstr>
      <vt:lpstr>税收返还和转移支付表</vt:lpstr>
      <vt:lpstr>政府一般债务限额和余额情况表</vt:lpstr>
      <vt:lpstr>三公经费预算安排情况表</vt:lpstr>
      <vt:lpstr>税收返还和转移支付表!Print_Area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lenovo-pc</dc:creator>
  <cp:lastModifiedBy>lenovo-pc</cp:lastModifiedBy>
  <cp:lastPrinted>2020-06-05T09:41:11Z</cp:lastPrinted>
  <dcterms:created xsi:type="dcterms:W3CDTF">2018-05-11T00:18:31Z</dcterms:created>
  <dcterms:modified xsi:type="dcterms:W3CDTF">2020-06-10T01:13:13Z</dcterms:modified>
</cp:coreProperties>
</file>