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3655" windowHeight="9240" activeTab="2"/>
  </bookViews>
  <sheets>
    <sheet name="2019年政府性基金预算收入表" sheetId="1" r:id="rId1"/>
    <sheet name="支出表" sheetId="4" r:id="rId2"/>
    <sheet name="本级支出表" sheetId="8" r:id="rId3"/>
    <sheet name="转移支付表" sheetId="6" r:id="rId4"/>
    <sheet name="政府专项债务限额和余额情况表" sheetId="7" r:id="rId5"/>
  </sheets>
  <calcPr calcId="125725"/>
</workbook>
</file>

<file path=xl/calcChain.xml><?xml version="1.0" encoding="utf-8"?>
<calcChain xmlns="http://schemas.openxmlformats.org/spreadsheetml/2006/main">
  <c r="B235" i="8"/>
  <c r="B230"/>
  <c r="B229" s="1"/>
  <c r="B203"/>
  <c r="B185"/>
  <c r="B174"/>
  <c r="B165"/>
  <c r="B163"/>
  <c r="B160"/>
  <c r="B159" s="1"/>
  <c r="B155"/>
  <c r="B151"/>
  <c r="B148"/>
  <c r="B139"/>
  <c r="B132"/>
  <c r="B123"/>
  <c r="B107" s="1"/>
  <c r="B118"/>
  <c r="B113"/>
  <c r="B108"/>
  <c r="B102"/>
  <c r="B99"/>
  <c r="B94"/>
  <c r="B89"/>
  <c r="B84"/>
  <c r="B83" s="1"/>
  <c r="B80"/>
  <c r="B74"/>
  <c r="B70"/>
  <c r="B66"/>
  <c r="B62"/>
  <c r="B56"/>
  <c r="B51"/>
  <c r="B38"/>
  <c r="B37" s="1"/>
  <c r="B32"/>
  <c r="B30" s="1"/>
  <c r="B27"/>
  <c r="B23"/>
  <c r="B19"/>
  <c r="B18" s="1"/>
  <c r="B15"/>
  <c r="B11"/>
  <c r="B6"/>
  <c r="B5" s="1"/>
  <c r="B20" i="6"/>
  <c r="D12"/>
  <c r="D7"/>
  <c r="B7"/>
  <c r="D6"/>
  <c r="D20" s="1"/>
  <c r="B6"/>
  <c r="B235" i="4"/>
  <c r="B230"/>
  <c r="B229" s="1"/>
  <c r="B203"/>
  <c r="B185"/>
  <c r="B174"/>
  <c r="B165"/>
  <c r="B163" s="1"/>
  <c r="B160"/>
  <c r="B159" s="1"/>
  <c r="B155"/>
  <c r="B151"/>
  <c r="B148"/>
  <c r="B139"/>
  <c r="B132"/>
  <c r="B123"/>
  <c r="B118"/>
  <c r="B113"/>
  <c r="B108"/>
  <c r="B107" s="1"/>
  <c r="B102"/>
  <c r="B99"/>
  <c r="B94"/>
  <c r="B89"/>
  <c r="B84"/>
  <c r="B83" s="1"/>
  <c r="B80"/>
  <c r="B74"/>
  <c r="B70"/>
  <c r="B66"/>
  <c r="B62"/>
  <c r="B56"/>
  <c r="B51"/>
  <c r="B38"/>
  <c r="B37" s="1"/>
  <c r="B32"/>
  <c r="B30"/>
  <c r="B27"/>
  <c r="B23"/>
  <c r="B19"/>
  <c r="B18"/>
  <c r="B15"/>
  <c r="B11"/>
  <c r="B6"/>
  <c r="B5"/>
  <c r="B37" i="1"/>
  <c r="B36" s="1"/>
  <c r="B23"/>
  <c r="B18"/>
  <c r="B11"/>
  <c r="B228" i="8" l="1"/>
  <c r="B243" s="1"/>
  <c r="B50" i="1"/>
  <c r="B228" i="4"/>
  <c r="B243" s="1"/>
  <c r="B35" i="1"/>
</calcChain>
</file>

<file path=xl/sharedStrings.xml><?xml version="1.0" encoding="utf-8"?>
<sst xmlns="http://schemas.openxmlformats.org/spreadsheetml/2006/main" count="552" uniqueCount="280">
  <si>
    <t>单位：万元</t>
  </si>
  <si>
    <t>项目</t>
  </si>
  <si>
    <t>预算数</t>
  </si>
  <si>
    <t>转移性收入</t>
  </si>
  <si>
    <t xml:space="preserve">  上年结余收入</t>
  </si>
  <si>
    <t xml:space="preserve">  调入资金</t>
  </si>
  <si>
    <t>收入总计</t>
  </si>
  <si>
    <t>支出总计</t>
  </si>
  <si>
    <r>
      <t>收</t>
    </r>
    <r>
      <rPr>
        <b/>
        <sz val="14"/>
        <rFont val="宋体"/>
        <charset val="134"/>
      </rPr>
      <t>入</t>
    </r>
  </si>
  <si>
    <r>
      <t>支</t>
    </r>
    <r>
      <rPr>
        <b/>
        <sz val="14"/>
        <rFont val="宋体"/>
        <charset val="134"/>
      </rPr>
      <t>出</t>
    </r>
  </si>
  <si>
    <r>
      <t>项</t>
    </r>
    <r>
      <rPr>
        <b/>
        <sz val="12"/>
        <rFont val="宋体"/>
        <charset val="134"/>
      </rPr>
      <t>目</t>
    </r>
  </si>
  <si>
    <t>一、农网还贷资金收入</t>
  </si>
  <si>
    <t>二、海南省高等级公路车辆通行附加费收入</t>
  </si>
  <si>
    <t>三、港口建设费收入</t>
  </si>
  <si>
    <t xml:space="preserve">      资助国产影片放映</t>
  </si>
  <si>
    <t xml:space="preserve">      其他国家电影事业发展专项资金支出</t>
  </si>
  <si>
    <t>二、社会保障和就业支出</t>
  </si>
  <si>
    <t xml:space="preserve">  土地出让价款收入</t>
  </si>
  <si>
    <t xml:space="preserve">    大中型水库移民后期扶持基金支出</t>
  </si>
  <si>
    <t xml:space="preserve">  补缴的土地价款</t>
  </si>
  <si>
    <t xml:space="preserve">      移民补助</t>
  </si>
  <si>
    <t xml:space="preserve">  划拨土地收入</t>
  </si>
  <si>
    <t xml:space="preserve">      基础设施建设和经济发展</t>
  </si>
  <si>
    <t xml:space="preserve">      其他大中型水库移民后期扶持基金支出</t>
  </si>
  <si>
    <t xml:space="preserve">  其他土地出让收入</t>
  </si>
  <si>
    <t xml:space="preserve">  福利彩票公益金收入</t>
  </si>
  <si>
    <t xml:space="preserve">      其他小型水库移民扶助基金支出</t>
  </si>
  <si>
    <t xml:space="preserve">  体育彩票公益金收入</t>
  </si>
  <si>
    <t>三、节能环保支出</t>
  </si>
  <si>
    <t xml:space="preserve">    可再生能源电价附加收入安排的支出</t>
  </si>
  <si>
    <t xml:space="preserve">    废弃电器电子产品处理基金支出</t>
  </si>
  <si>
    <t xml:space="preserve">  南水北调工程建设资金</t>
  </si>
  <si>
    <t xml:space="preserve">  三峡工程后续工作资金</t>
  </si>
  <si>
    <t xml:space="preserve">  省级重大水利工程建设资金</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</si>
  <si>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</si>
  <si>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</si>
  <si>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</si>
  <si>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</si>
  <si>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</si>
  <si>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</si>
  <si>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</si>
  <si>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</si>
  <si>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</si>
  <si>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</si>
  <si>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</si>
  <si>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</si>
  <si>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国有土地收益基金及对应专项债务收入安排的支出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</si>
  <si>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</si>
  <si>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</si>
  <si>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</si>
  <si>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</si>
  <si>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</si>
  <si>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</si>
  <si>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五、农林水支出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</si>
  <si>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</si>
  <si>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</si>
  <si>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</si>
  <si>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</si>
  <si>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</si>
  <si>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</si>
  <si>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</si>
  <si>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</si>
  <si>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</si>
  <si>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</si>
  <si>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</si>
  <si>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</si>
  <si>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</si>
  <si>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</si>
  <si>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</si>
  <si>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</si>
  <si>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</si>
  <si>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</si>
  <si>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</si>
  <si>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</si>
  <si>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</si>
  <si>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</si>
  <si>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</si>
  <si>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</si>
  <si>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</si>
  <si>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</si>
  <si>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</si>
  <si>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</si>
  <si>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</si>
  <si>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</si>
  <si>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</si>
  <si>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</si>
  <si>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</si>
  <si>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</si>
  <si>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</si>
  <si>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</si>
  <si>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</si>
  <si>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</si>
  <si>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</si>
  <si>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</si>
  <si>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</si>
  <si>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</si>
  <si>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</si>
  <si>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</si>
  <si>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</si>
  <si>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</si>
  <si>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</si>
  <si>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</si>
  <si>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农网还贷资金支出</t>
  </si>
  <si>
    <t xml:space="preserve">      地方农网还贷资金支出</t>
  </si>
  <si>
    <t xml:space="preserve">      其他农网还贷资金支出</t>
  </si>
  <si>
    <t>九、其他支出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</si>
  <si>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</si>
  <si>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</si>
  <si>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</si>
  <si>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</si>
  <si>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</si>
  <si>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</si>
  <si>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</si>
  <si>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</si>
  <si>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</si>
  <si>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</si>
  <si>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</si>
  <si>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</si>
  <si>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</si>
  <si>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</si>
  <si>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</si>
  <si>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</si>
  <si>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</si>
  <si>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</si>
  <si>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</si>
  <si>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</si>
  <si>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收入合计</t>
  </si>
  <si>
    <t>支出合计</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</si>
  <si>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</si>
  <si>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</si>
  <si>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</si>
  <si>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</si>
  <si>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</si>
  <si>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</si>
  <si>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</si>
  <si>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</si>
  <si>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</si>
  <si>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</si>
  <si>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地方政府专项债务收入</t>
  </si>
  <si>
    <t>表一</t>
    <phoneticPr fontId="2" type="noConversion"/>
  </si>
  <si>
    <t>表二</t>
    <phoneticPr fontId="2" type="noConversion"/>
  </si>
  <si>
    <t>表三</t>
    <phoneticPr fontId="2" type="noConversion"/>
  </si>
  <si>
    <t>区划名称</t>
    <phoneticPr fontId="9" type="noConversion"/>
  </si>
  <si>
    <t>合计</t>
    <phoneticPr fontId="2" type="noConversion"/>
  </si>
  <si>
    <t>延津县</t>
    <phoneticPr fontId="9" type="noConversion"/>
  </si>
  <si>
    <t>政府专项债务限额和余额表</t>
    <phoneticPr fontId="2" type="noConversion"/>
  </si>
  <si>
    <t xml:space="preserve"> 2018年专项债务</t>
  </si>
  <si>
    <t>2019年新增专项债务限额</t>
  </si>
  <si>
    <t xml:space="preserve"> 2018年专项债务限额</t>
  </si>
  <si>
    <t>2018年末专项债务余额</t>
  </si>
  <si>
    <t>提前下达2019年新增专项债务限额</t>
  </si>
  <si>
    <t>其中：专项债券余额</t>
  </si>
  <si>
    <t>提前下达2019年专项债务余额限额</t>
    <phoneticPr fontId="2" type="noConversion"/>
  </si>
  <si>
    <t>四、国家电影事业发展专项资金收入</t>
    <phoneticPr fontId="5" type="noConversion"/>
  </si>
  <si>
    <t>五、国有土地收益基金收入</t>
    <phoneticPr fontId="5" type="noConversion"/>
  </si>
  <si>
    <t>六、农业土地开发资金收入</t>
    <phoneticPr fontId="5" type="noConversion"/>
  </si>
  <si>
    <t>七、国有土地使用权出让收入</t>
    <phoneticPr fontId="5" type="noConversion"/>
  </si>
  <si>
    <r>
      <t xml:space="preserve"> </t>
    </r>
    <r>
      <rPr>
        <sz val="11"/>
        <rFont val="宋体"/>
        <charset val="134"/>
      </rPr>
      <t xml:space="preserve"> </t>
    </r>
    <r>
      <rPr>
        <sz val="11"/>
        <rFont val="宋体"/>
        <charset val="134"/>
      </rPr>
      <t>缴纳新增建设用地土地有偿使用费</t>
    </r>
  </si>
  <si>
    <t>八、大中型水库库区基金收入</t>
    <phoneticPr fontId="5" type="noConversion"/>
  </si>
  <si>
    <t>九、彩票公益金收入</t>
    <phoneticPr fontId="5" type="noConversion"/>
  </si>
  <si>
    <t>十、城市基础设施配套费收入</t>
    <phoneticPr fontId="5" type="noConversion"/>
  </si>
  <si>
    <t>十一、小型水库移民扶助基金收入</t>
    <phoneticPr fontId="5" type="noConversion"/>
  </si>
  <si>
    <t>十二、国家重大水利工程建设基金收入</t>
    <phoneticPr fontId="5" type="noConversion"/>
  </si>
  <si>
    <t>十三、车辆通行费</t>
    <phoneticPr fontId="5" type="noConversion"/>
  </si>
  <si>
    <t>十四、污水处理费收入</t>
    <phoneticPr fontId="5" type="noConversion"/>
  </si>
  <si>
    <t>十五、彩票发行机构和彩票销售机构的业务费用</t>
    <phoneticPr fontId="5" type="noConversion"/>
  </si>
  <si>
    <t>十六、其他政府性基金收入</t>
    <phoneticPr fontId="5" type="noConversion"/>
  </si>
  <si>
    <t>十七、专项债券对应项目专项收入</t>
    <phoneticPr fontId="5" type="noConversion"/>
  </si>
  <si>
    <t xml:space="preserve">  地方政府专项债务转贷收入</t>
    <phoneticPr fontId="5" type="noConversion"/>
  </si>
  <si>
    <r>
      <t>一、文化</t>
    </r>
    <r>
      <rPr>
        <sz val="11"/>
        <color indexed="10"/>
        <rFont val="宋体"/>
        <family val="3"/>
        <charset val="134"/>
      </rPr>
      <t>旅游</t>
    </r>
    <r>
      <rPr>
        <sz val="11"/>
        <rFont val="宋体"/>
        <family val="3"/>
        <charset val="134"/>
      </rPr>
      <t>体育与传媒支出</t>
    </r>
    <phoneticPr fontId="9" type="noConversion"/>
  </si>
  <si>
    <r>
      <t xml:space="preserve">   </t>
    </r>
    <r>
      <rPr>
        <sz val="11"/>
        <color indexed="10"/>
        <rFont val="宋体"/>
        <family val="3"/>
        <charset val="134"/>
      </rPr>
      <t>国家电影事业发展专项资金安排的支出</t>
    </r>
    <phoneticPr fontId="9" type="noConversion"/>
  </si>
  <si>
    <r>
      <t xml:space="preserve">   </t>
    </r>
    <r>
      <rPr>
        <sz val="11"/>
        <color indexed="10"/>
        <rFont val="宋体"/>
        <family val="3"/>
        <charset val="134"/>
      </rPr>
      <t xml:space="preserve">   资助影院建设</t>
    </r>
    <phoneticPr fontId="9" type="noConversion"/>
  </si>
  <si>
    <t xml:space="preserve">      资助少数民族语电影译制</t>
    <phoneticPr fontId="9" type="noConversion"/>
  </si>
  <si>
    <r>
      <t xml:space="preserve">  </t>
    </r>
    <r>
      <rPr>
        <sz val="11"/>
        <color indexed="10"/>
        <rFont val="宋体"/>
        <family val="3"/>
        <charset val="134"/>
      </rPr>
      <t xml:space="preserve"> 旅游发展基金支出</t>
    </r>
    <phoneticPr fontId="9" type="noConversion"/>
  </si>
  <si>
    <t xml:space="preserve">      宣传促销</t>
    <phoneticPr fontId="9" type="noConversion"/>
  </si>
  <si>
    <t xml:space="preserve">      行业规划</t>
    <phoneticPr fontId="9" type="noConversion"/>
  </si>
  <si>
    <t xml:space="preserve">      旅游事业补助</t>
    <phoneticPr fontId="9" type="noConversion"/>
  </si>
  <si>
    <t xml:space="preserve">   国家电影事业发展专项资金对应专项债务收入安排的支出</t>
    <phoneticPr fontId="9" type="noConversion"/>
  </si>
  <si>
    <t xml:space="preserve">      资助城市影院</t>
    <phoneticPr fontId="9" type="noConversion"/>
  </si>
  <si>
    <t xml:space="preserve">      其他国家电影事业发展专项资金对应专项债务收入支出</t>
    <phoneticPr fontId="9" type="noConversion"/>
  </si>
  <si>
    <t xml:space="preserve">      基础设施建设和经济发展</t>
    <phoneticPr fontId="9" type="noConversion"/>
  </si>
  <si>
    <t xml:space="preserve">    小型水库移民扶助基金安排的支出</t>
    <phoneticPr fontId="9" type="noConversion"/>
  </si>
  <si>
    <t xml:space="preserve">    小型水库移民扶助基金对应专项债务收入安排的支出</t>
    <phoneticPr fontId="9" type="noConversion"/>
  </si>
  <si>
    <t xml:space="preserve">      其他小型水库移民扶助基金对应专项债务收入安排的支出</t>
    <phoneticPr fontId="9" type="noConversion"/>
  </si>
  <si>
    <r>
      <t xml:space="preserve">   </t>
    </r>
    <r>
      <rPr>
        <sz val="11"/>
        <rFont val="宋体"/>
        <family val="3"/>
        <charset val="134"/>
      </rPr>
      <t xml:space="preserve">  </t>
    </r>
    <r>
      <rPr>
        <sz val="11"/>
        <rFont val="宋体"/>
        <family val="3"/>
        <charset val="134"/>
      </rPr>
      <t xml:space="preserve"> 回收处理费用补贴</t>
    </r>
  </si>
  <si>
    <r>
      <t xml:space="preserve"> </t>
    </r>
    <r>
      <rPr>
        <sz val="11"/>
        <rFont val="宋体"/>
        <family val="3"/>
        <charset val="134"/>
      </rPr>
      <t xml:space="preserve"> </t>
    </r>
    <r>
      <rPr>
        <sz val="11"/>
        <rFont val="宋体"/>
        <family val="3"/>
        <charset val="134"/>
      </rPr>
      <t xml:space="preserve">    信息系统建设</t>
    </r>
  </si>
  <si>
    <r>
      <t xml:space="preserve">    </t>
    </r>
    <r>
      <rPr>
        <sz val="11"/>
        <rFont val="宋体"/>
        <family val="3"/>
        <charset val="134"/>
      </rPr>
      <t xml:space="preserve">  </t>
    </r>
    <r>
      <rPr>
        <sz val="11"/>
        <rFont val="宋体"/>
        <family val="3"/>
        <charset val="134"/>
      </rPr>
      <t>基金征管经费</t>
    </r>
  </si>
  <si>
    <r>
      <t xml:space="preserve">    </t>
    </r>
    <r>
      <rPr>
        <sz val="11"/>
        <rFont val="宋体"/>
        <family val="3"/>
        <charset val="134"/>
      </rPr>
      <t xml:space="preserve">  </t>
    </r>
    <r>
      <rPr>
        <sz val="11"/>
        <rFont val="宋体"/>
        <family val="3"/>
        <charset val="134"/>
      </rPr>
      <t>其他废弃电器电子产品处理基金支出</t>
    </r>
  </si>
  <si>
    <r>
      <t xml:space="preserve">    </t>
    </r>
    <r>
      <rPr>
        <sz val="11"/>
        <color indexed="8"/>
        <rFont val="宋体"/>
        <family val="3"/>
        <charset val="134"/>
      </rPr>
      <t xml:space="preserve">  </t>
    </r>
    <r>
      <rPr>
        <sz val="11"/>
        <color indexed="8"/>
        <rFont val="宋体"/>
        <family val="3"/>
        <charset val="134"/>
      </rPr>
      <t>公共租赁住房支出</t>
    </r>
  </si>
  <si>
    <t xml:space="preserve">      其他国有土地使用权出让收入安排的支出</t>
    <phoneticPr fontId="9" type="noConversion"/>
  </si>
  <si>
    <t xml:space="preserve">    农业土地开发资金安排的支出</t>
    <phoneticPr fontId="9" type="noConversion"/>
  </si>
  <si>
    <t xml:space="preserve">    城市基础设施配套费安排的支出</t>
    <phoneticPr fontId="9" type="noConversion"/>
  </si>
  <si>
    <t xml:space="preserve">    污水处理费收入安排的支出</t>
    <phoneticPr fontId="9" type="noConversion"/>
  </si>
  <si>
    <t xml:space="preserve">      污水处理设施建设和运营</t>
    <phoneticPr fontId="9" type="noConversion"/>
  </si>
  <si>
    <t xml:space="preserve">      代征手续费</t>
    <phoneticPr fontId="9" type="noConversion"/>
  </si>
  <si>
    <t xml:space="preserve">      其他污水处理费安排的支出</t>
    <phoneticPr fontId="9" type="noConversion"/>
  </si>
  <si>
    <t xml:space="preserve">    土地储备专项债券收入安排的支出</t>
    <phoneticPr fontId="9" type="noConversion"/>
  </si>
  <si>
    <t xml:space="preserve">      征地和拆迁补偿支出</t>
    <phoneticPr fontId="9" type="noConversion"/>
  </si>
  <si>
    <t xml:space="preserve">      土地开发支出</t>
    <phoneticPr fontId="9" type="noConversion"/>
  </si>
  <si>
    <t xml:space="preserve">      其他土地储备专项债券收入安排的支出</t>
    <phoneticPr fontId="9" type="noConversion"/>
  </si>
  <si>
    <t xml:space="preserve">    棚户区改造专项债券收入安排的支出</t>
    <phoneticPr fontId="9" type="noConversion"/>
  </si>
  <si>
    <r>
      <t xml:space="preserve">      </t>
    </r>
    <r>
      <rPr>
        <sz val="11"/>
        <color indexed="10"/>
        <rFont val="宋体"/>
        <family val="3"/>
        <charset val="134"/>
      </rPr>
      <t>其他棚户区改造专项债券收入安排的支出</t>
    </r>
    <phoneticPr fontId="9" type="noConversion"/>
  </si>
  <si>
    <t xml:space="preserve">    城市基础设施配套费对应专项债务收入安排的支出</t>
    <phoneticPr fontId="9" type="noConversion"/>
  </si>
  <si>
    <t xml:space="preserve">      城市公共设施</t>
    <phoneticPr fontId="9" type="noConversion"/>
  </si>
  <si>
    <t xml:space="preserve">      城市环境卫生</t>
    <phoneticPr fontId="9" type="noConversion"/>
  </si>
  <si>
    <t xml:space="preserve">      公有房屋</t>
    <phoneticPr fontId="9" type="noConversion"/>
  </si>
  <si>
    <t xml:space="preserve">      城市防洪</t>
    <phoneticPr fontId="9" type="noConversion"/>
  </si>
  <si>
    <t xml:space="preserve">      其他城市基础设施配套费对应专项债务收入安排的支出</t>
    <phoneticPr fontId="9" type="noConversion"/>
  </si>
  <si>
    <t xml:space="preserve">    污水处理费对应专项债务收入安排的支出</t>
    <phoneticPr fontId="9" type="noConversion"/>
  </si>
  <si>
    <t xml:space="preserve">      其他污水处理费对应专项债务收入安排的支出</t>
    <phoneticPr fontId="9" type="noConversion"/>
  </si>
  <si>
    <t xml:space="preserve">    大中型水库库区基金安排的支出</t>
    <phoneticPr fontId="9" type="noConversion"/>
  </si>
  <si>
    <t xml:space="preserve">    国家重大水利工程建设基金安排的支出</t>
    <phoneticPr fontId="9" type="noConversion"/>
  </si>
  <si>
    <t xml:space="preserve">    大中型水库库区基金对应专项债务收入安排的支出</t>
    <phoneticPr fontId="9" type="noConversion"/>
  </si>
  <si>
    <t xml:space="preserve">      其他大中型水库库区基金对应专项债务收入支出</t>
    <phoneticPr fontId="9" type="noConversion"/>
  </si>
  <si>
    <t xml:space="preserve">    国家重大水利工程建设基金对应专项债务收入安排的支出</t>
    <phoneticPr fontId="9" type="noConversion"/>
  </si>
  <si>
    <t xml:space="preserve">      南水北调工程建设</t>
    <phoneticPr fontId="9" type="noConversion"/>
  </si>
  <si>
    <t xml:space="preserve">      三峡工程后续工作</t>
    <phoneticPr fontId="9" type="noConversion"/>
  </si>
  <si>
    <t xml:space="preserve">      地方重大水利工程建设</t>
    <phoneticPr fontId="9" type="noConversion"/>
  </si>
  <si>
    <t xml:space="preserve">      其他重大水利工程建设基金对应专项债务收入支出</t>
    <phoneticPr fontId="9" type="noConversion"/>
  </si>
  <si>
    <t xml:space="preserve">    海南省高等级公路车辆通行附加费安排的支出</t>
    <phoneticPr fontId="9" type="noConversion"/>
  </si>
  <si>
    <t xml:space="preserve">    车辆通行费安排的支出</t>
    <phoneticPr fontId="9" type="noConversion"/>
  </si>
  <si>
    <t xml:space="preserve">    港口建设费安排的支出</t>
    <phoneticPr fontId="9" type="noConversion"/>
  </si>
  <si>
    <t xml:space="preserve">    海南省高等级公路车辆通行附加费对应专项债务收入安排的支出</t>
    <phoneticPr fontId="9" type="noConversion"/>
  </si>
  <si>
    <t xml:space="preserve">      公路建设</t>
    <phoneticPr fontId="9" type="noConversion"/>
  </si>
  <si>
    <t xml:space="preserve">      其他海南省高等级公路车辆通行附加费对应专项债务收入安排的支出</t>
    <phoneticPr fontId="9" type="noConversion"/>
  </si>
  <si>
    <t xml:space="preserve">    政府收费公路专项债券收入安排的支出</t>
    <phoneticPr fontId="9" type="noConversion"/>
  </si>
  <si>
    <t xml:space="preserve">      其他政府收费公路专项债券收入安排的支出</t>
    <phoneticPr fontId="9" type="noConversion"/>
  </si>
  <si>
    <t xml:space="preserve">    车辆通行费对应专项债务收入安排的支出</t>
    <phoneticPr fontId="9" type="noConversion"/>
  </si>
  <si>
    <t xml:space="preserve">    港口建设费对应专项债务收入安排的支出</t>
    <phoneticPr fontId="9" type="noConversion"/>
  </si>
  <si>
    <t xml:space="preserve">      港口设施</t>
    <phoneticPr fontId="9" type="noConversion"/>
  </si>
  <si>
    <t xml:space="preserve">      航运保障系统建设</t>
    <phoneticPr fontId="9" type="noConversion"/>
  </si>
  <si>
    <t xml:space="preserve">      其他港口建设费对应专项债务收入安排的支出</t>
    <phoneticPr fontId="9" type="noConversion"/>
  </si>
  <si>
    <t xml:space="preserve">    其他政府性基金安排的支出</t>
    <phoneticPr fontId="9" type="noConversion"/>
  </si>
  <si>
    <t xml:space="preserve">    彩票发行销售机构业务费安排的支出</t>
    <phoneticPr fontId="9" type="noConversion"/>
  </si>
  <si>
    <t xml:space="preserve">    彩票公益金安排的支出</t>
    <phoneticPr fontId="9" type="noConversion"/>
  </si>
  <si>
    <t xml:space="preserve">      海南省高等级公路车辆通行附加费债务付息支出</t>
    <phoneticPr fontId="9" type="noConversion"/>
  </si>
  <si>
    <t xml:space="preserve">      港口建设费债务付息支出</t>
    <phoneticPr fontId="9" type="noConversion"/>
  </si>
  <si>
    <t xml:space="preserve">      国家电影事业发展专项资金债务付息支出</t>
    <phoneticPr fontId="9" type="noConversion"/>
  </si>
  <si>
    <t xml:space="preserve">      国有土地使用权出让金债务付息支出</t>
    <phoneticPr fontId="9" type="noConversion"/>
  </si>
  <si>
    <t xml:space="preserve">      国有土地收益基金债务付息支出</t>
    <phoneticPr fontId="9" type="noConversion"/>
  </si>
  <si>
    <t xml:space="preserve">      农业土地开发资金债务付息支出</t>
    <phoneticPr fontId="9" type="noConversion"/>
  </si>
  <si>
    <t xml:space="preserve">      大中型水库库区基金债务付息支出</t>
    <phoneticPr fontId="9" type="noConversion"/>
  </si>
  <si>
    <t xml:space="preserve">      城市基础设施配套费债务付息支出</t>
    <phoneticPr fontId="9" type="noConversion"/>
  </si>
  <si>
    <t xml:space="preserve">      小型水库移民扶助基金债务付息支出</t>
    <phoneticPr fontId="9" type="noConversion"/>
  </si>
  <si>
    <t xml:space="preserve">      国家重大水利工程建设基金债务付息支出</t>
    <phoneticPr fontId="9" type="noConversion"/>
  </si>
  <si>
    <t xml:space="preserve">      车辆通行费债务付息支出</t>
    <phoneticPr fontId="9" type="noConversion"/>
  </si>
  <si>
    <t xml:space="preserve">      污水处理费债务付息支出</t>
    <phoneticPr fontId="9" type="noConversion"/>
  </si>
  <si>
    <t xml:space="preserve">      土地储备专项债券付息支出</t>
    <phoneticPr fontId="9" type="noConversion"/>
  </si>
  <si>
    <t xml:space="preserve">      政府收费公路专项债券付息支出</t>
    <phoneticPr fontId="9" type="noConversion"/>
  </si>
  <si>
    <t xml:space="preserve">      棚户区改造专项债券付息支出</t>
    <phoneticPr fontId="9" type="noConversion"/>
  </si>
  <si>
    <t xml:space="preserve">      其他地方自行试点项目收益专项债券付息支出</t>
    <phoneticPr fontId="9" type="noConversion"/>
  </si>
  <si>
    <t xml:space="preserve">      其他政府性基金债务付息支出</t>
    <phoneticPr fontId="9" type="noConversion"/>
  </si>
  <si>
    <t xml:space="preserve">      海南省高等级公路车辆通行附加费债务发行费用支出</t>
    <phoneticPr fontId="9" type="noConversion"/>
  </si>
  <si>
    <t xml:space="preserve">      港口建设费债务发行费用支出</t>
    <phoneticPr fontId="9" type="noConversion"/>
  </si>
  <si>
    <t xml:space="preserve">      国家电影事业发展专项资金债务发行费用支出</t>
    <phoneticPr fontId="9" type="noConversion"/>
  </si>
  <si>
    <t xml:space="preserve">      国有土地使用权出让金债务发行费用支出</t>
    <phoneticPr fontId="9" type="noConversion"/>
  </si>
  <si>
    <t xml:space="preserve">      国有土地收益基金债务发行费用支出</t>
    <phoneticPr fontId="9" type="noConversion"/>
  </si>
  <si>
    <t xml:space="preserve">      农业土地开发资金债务发行费用支出</t>
    <phoneticPr fontId="9" type="noConversion"/>
  </si>
  <si>
    <t xml:space="preserve">      大中型水库库区基金债务发行费用支出</t>
    <phoneticPr fontId="9" type="noConversion"/>
  </si>
  <si>
    <t xml:space="preserve">      城市基础设施配套费债务发行费用支出</t>
    <phoneticPr fontId="9" type="noConversion"/>
  </si>
  <si>
    <t xml:space="preserve">      小型水库移民扶助基金债务发行费用支出</t>
    <phoneticPr fontId="9" type="noConversion"/>
  </si>
  <si>
    <t xml:space="preserve">      国家重大水利工程建设基金债务发行费用支出</t>
    <phoneticPr fontId="9" type="noConversion"/>
  </si>
  <si>
    <t xml:space="preserve">      车辆通行费债务发行费用支出</t>
    <phoneticPr fontId="9" type="noConversion"/>
  </si>
  <si>
    <t xml:space="preserve">      污水处理费债务发行费用支出</t>
    <phoneticPr fontId="9" type="noConversion"/>
  </si>
  <si>
    <t xml:space="preserve">      土地储备专项债券发行费用支出</t>
    <phoneticPr fontId="9" type="noConversion"/>
  </si>
  <si>
    <t xml:space="preserve">      政府收费公路专项债券发行费用支出</t>
    <phoneticPr fontId="9" type="noConversion"/>
  </si>
  <si>
    <t xml:space="preserve">      棚户区改造专项债券发行费用支出</t>
    <phoneticPr fontId="9" type="noConversion"/>
  </si>
  <si>
    <t xml:space="preserve">      其他地方自行试点项目收益专项债务发行费用支出</t>
    <phoneticPr fontId="9" type="noConversion"/>
  </si>
  <si>
    <t xml:space="preserve">      其他政府性基金债务发行费用支出</t>
    <phoneticPr fontId="9" type="noConversion"/>
  </si>
  <si>
    <t xml:space="preserve"> 地方政府专项债务还本支出</t>
    <phoneticPr fontId="9" type="noConversion"/>
  </si>
  <si>
    <t xml:space="preserve">   其中：地方政府专项债券还本支出</t>
    <phoneticPr fontId="9" type="noConversion"/>
  </si>
  <si>
    <t xml:space="preserve">        地方政府其他专项债务还本支出</t>
    <phoneticPr fontId="9" type="noConversion"/>
  </si>
  <si>
    <t xml:space="preserve"> 地方政府专项债务转贷支出</t>
    <phoneticPr fontId="9" type="noConversion"/>
  </si>
  <si>
    <t xml:space="preserve">  地方政府专项债务转贷收入</t>
    <phoneticPr fontId="9" type="noConversion"/>
  </si>
  <si>
    <t>2019年政府性基金预算转移支付表</t>
    <phoneticPr fontId="5" type="noConversion"/>
  </si>
  <si>
    <t>2019年政府性基金预算支出表</t>
    <phoneticPr fontId="5" type="noConversion"/>
  </si>
  <si>
    <t>2019年政府性基金预算收入表</t>
    <phoneticPr fontId="5" type="noConversion"/>
  </si>
  <si>
    <t>表四</t>
    <phoneticPr fontId="2" type="noConversion"/>
  </si>
  <si>
    <t>表五</t>
    <phoneticPr fontId="9" type="noConversion"/>
  </si>
  <si>
    <t>2019年本级政府性基金预算支出表</t>
    <phoneticPr fontId="5" type="noConversion"/>
  </si>
</sst>
</file>

<file path=xl/styles.xml><?xml version="1.0" encoding="utf-8"?>
<styleSheet xmlns="http://schemas.openxmlformats.org/spreadsheetml/2006/main">
  <numFmts count="3">
    <numFmt numFmtId="43" formatCode="_ * #,##0.00_ ;_ * \-#,##0.00_ ;_ * &quot;-&quot;??_ ;_ @_ "/>
    <numFmt numFmtId="176" formatCode="#,##0_ "/>
    <numFmt numFmtId="177" formatCode="_ * #,##0_ ;_ * \-#,##0_ ;_ * &quot;-&quot;??_ ;_ @_ "/>
  </numFmts>
  <fonts count="25">
    <font>
      <sz val="11"/>
      <color theme="1"/>
      <name val="宋体"/>
      <family val="2"/>
      <charset val="134"/>
      <scheme val="minor"/>
    </font>
    <font>
      <sz val="11"/>
      <color theme="1"/>
      <name val="宋体"/>
      <family val="2"/>
      <charset val="134"/>
      <scheme val="minor"/>
    </font>
    <font>
      <sz val="9"/>
      <name val="宋体"/>
      <family val="2"/>
      <charset val="134"/>
      <scheme val="minor"/>
    </font>
    <font>
      <sz val="12"/>
      <name val="黑体"/>
      <family val="3"/>
      <charset val="134"/>
    </font>
    <font>
      <b/>
      <sz val="16"/>
      <name val="黑体"/>
      <family val="3"/>
      <charset val="134"/>
    </font>
    <font>
      <sz val="9"/>
      <name val="宋体"/>
      <charset val="134"/>
    </font>
    <font>
      <b/>
      <sz val="12"/>
      <name val="宋体"/>
      <charset val="134"/>
    </font>
    <font>
      <sz val="11"/>
      <name val="宋体"/>
      <charset val="134"/>
    </font>
    <font>
      <sz val="11"/>
      <name val="宋体"/>
      <family val="3"/>
      <charset val="134"/>
    </font>
    <font>
      <sz val="9"/>
      <name val="宋体"/>
      <family val="3"/>
      <charset val="134"/>
    </font>
    <font>
      <sz val="12"/>
      <name val="宋体"/>
      <family val="3"/>
      <charset val="134"/>
    </font>
    <font>
      <b/>
      <sz val="12"/>
      <name val="宋体"/>
      <family val="3"/>
      <charset val="134"/>
    </font>
    <font>
      <b/>
      <sz val="18"/>
      <name val="宋体"/>
      <family val="3"/>
      <charset val="134"/>
    </font>
    <font>
      <b/>
      <sz val="20"/>
      <name val="黑体"/>
      <family val="3"/>
      <charset val="134"/>
    </font>
    <font>
      <sz val="12"/>
      <color indexed="8"/>
      <name val="宋体"/>
      <family val="3"/>
      <charset val="134"/>
    </font>
    <font>
      <b/>
      <sz val="14"/>
      <name val="宋体"/>
      <charset val="134"/>
    </font>
    <font>
      <b/>
      <sz val="11"/>
      <name val="宋体"/>
      <charset val="134"/>
    </font>
    <font>
      <sz val="12"/>
      <color theme="1"/>
      <name val="宋体"/>
      <family val="3"/>
      <charset val="134"/>
      <scheme val="minor"/>
    </font>
    <font>
      <sz val="12"/>
      <color theme="1"/>
      <name val="宋体"/>
      <family val="2"/>
      <charset val="134"/>
      <scheme val="minor"/>
    </font>
    <font>
      <sz val="11"/>
      <color indexed="10"/>
      <name val="宋体"/>
      <family val="3"/>
      <charset val="134"/>
    </font>
    <font>
      <sz val="11"/>
      <color rgb="FFFF0000"/>
      <name val="宋体"/>
      <family val="3"/>
      <charset val="134"/>
    </font>
    <font>
      <sz val="11"/>
      <color rgb="FFFF0000"/>
      <name val="宋体"/>
      <family val="3"/>
      <charset val="134"/>
      <scheme val="minor"/>
    </font>
    <font>
      <sz val="11"/>
      <color indexed="8"/>
      <name val="宋体"/>
      <family val="3"/>
      <charset val="134"/>
    </font>
    <font>
      <sz val="11"/>
      <color theme="1"/>
      <name val="宋体"/>
      <family val="3"/>
      <charset val="134"/>
      <scheme val="minor"/>
    </font>
    <font>
      <b/>
      <sz val="11"/>
      <name val="宋体"/>
      <family val="3"/>
      <charset val="134"/>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0" fontId="10" fillId="0" borderId="0">
      <alignment vertical="center"/>
    </xf>
    <xf numFmtId="0" fontId="10" fillId="0" borderId="0"/>
    <xf numFmtId="0" fontId="10" fillId="0" borderId="0">
      <alignment vertical="center"/>
    </xf>
  </cellStyleXfs>
  <cellXfs count="73">
    <xf numFmtId="0" fontId="0" fillId="0" borderId="0" xfId="0">
      <alignment vertical="center"/>
    </xf>
    <xf numFmtId="0" fontId="3" fillId="0" borderId="0" xfId="0" applyFont="1" applyFill="1" applyAlignment="1">
      <alignment vertical="center"/>
    </xf>
    <xf numFmtId="0" fontId="7" fillId="0" borderId="1" xfId="0" applyFont="1" applyFill="1" applyBorder="1" applyAlignment="1">
      <alignment vertical="center"/>
    </xf>
    <xf numFmtId="0" fontId="11" fillId="0" borderId="1" xfId="0" applyFont="1" applyFill="1" applyBorder="1" applyAlignment="1">
      <alignment horizontal="center" vertical="center"/>
    </xf>
    <xf numFmtId="176" fontId="11" fillId="0" borderId="1" xfId="0" applyNumberFormat="1" applyFont="1" applyFill="1" applyBorder="1" applyAlignment="1">
      <alignment horizontal="center" vertical="center"/>
    </xf>
    <xf numFmtId="0" fontId="11" fillId="0" borderId="0" xfId="2" applyFont="1" applyFill="1">
      <alignment vertical="center"/>
    </xf>
    <xf numFmtId="0" fontId="0" fillId="0" borderId="0" xfId="0" applyAlignment="1"/>
    <xf numFmtId="0" fontId="13" fillId="0" borderId="0" xfId="2" applyFont="1" applyFill="1" applyAlignment="1">
      <alignment vertical="center"/>
    </xf>
    <xf numFmtId="0" fontId="8" fillId="0" borderId="0" xfId="2" applyFont="1" applyFill="1" applyAlignment="1">
      <alignment horizontal="right" vertical="center"/>
    </xf>
    <xf numFmtId="0" fontId="0" fillId="0" borderId="1" xfId="2" applyFont="1" applyFill="1" applyBorder="1" applyAlignment="1">
      <alignment horizontal="center" vertical="center" wrapText="1"/>
    </xf>
    <xf numFmtId="177" fontId="14" fillId="0" borderId="1" xfId="1" applyNumberFormat="1" applyFont="1" applyFill="1" applyBorder="1" applyAlignment="1">
      <alignment vertical="center"/>
    </xf>
    <xf numFmtId="176" fontId="0" fillId="0" borderId="0" xfId="0" applyNumberFormat="1" applyFill="1" applyAlignment="1">
      <alignment vertical="center"/>
    </xf>
    <xf numFmtId="0" fontId="0" fillId="0" borderId="0" xfId="0" applyFill="1" applyAlignment="1">
      <alignment vertical="center"/>
    </xf>
    <xf numFmtId="0" fontId="16" fillId="0" borderId="4" xfId="0" applyFont="1" applyFill="1" applyBorder="1" applyAlignment="1">
      <alignment horizontal="center" vertical="center"/>
    </xf>
    <xf numFmtId="176" fontId="16" fillId="0" borderId="4" xfId="0" applyNumberFormat="1" applyFont="1" applyFill="1" applyBorder="1" applyAlignment="1">
      <alignment horizontal="center" vertical="center"/>
    </xf>
    <xf numFmtId="0" fontId="16" fillId="0" borderId="1" xfId="0" applyFont="1" applyFill="1" applyBorder="1" applyAlignment="1">
      <alignment vertical="center"/>
    </xf>
    <xf numFmtId="1" fontId="7" fillId="0" borderId="1" xfId="0" applyNumberFormat="1" applyFont="1" applyFill="1" applyBorder="1" applyAlignment="1" applyProtection="1">
      <alignment vertical="center"/>
      <protection locked="0"/>
    </xf>
    <xf numFmtId="176" fontId="0" fillId="0" borderId="0" xfId="0" applyNumberFormat="1" applyFill="1" applyAlignment="1">
      <alignment horizontal="right" vertical="center"/>
    </xf>
    <xf numFmtId="0" fontId="11" fillId="0" borderId="4" xfId="0" applyFont="1" applyFill="1" applyBorder="1" applyAlignment="1">
      <alignment horizontal="center" vertical="center"/>
    </xf>
    <xf numFmtId="176" fontId="11" fillId="0" borderId="4" xfId="0" applyNumberFormat="1" applyFont="1" applyFill="1" applyBorder="1" applyAlignment="1">
      <alignment horizontal="center" vertical="center"/>
    </xf>
    <xf numFmtId="0" fontId="17" fillId="0" borderId="0" xfId="0" applyFont="1" applyFill="1" applyAlignment="1">
      <alignment vertical="center"/>
    </xf>
    <xf numFmtId="3" fontId="10" fillId="0" borderId="1" xfId="0" applyNumberFormat="1" applyFont="1" applyFill="1" applyBorder="1" applyAlignment="1" applyProtection="1">
      <alignment vertical="center"/>
    </xf>
    <xf numFmtId="176" fontId="10" fillId="0" borderId="1" xfId="0" applyNumberFormat="1" applyFont="1" applyFill="1" applyBorder="1" applyAlignment="1">
      <alignment vertical="center"/>
    </xf>
    <xf numFmtId="0" fontId="10" fillId="0" borderId="1" xfId="0" applyFont="1" applyFill="1" applyBorder="1" applyAlignment="1">
      <alignment vertical="center"/>
    </xf>
    <xf numFmtId="0" fontId="11" fillId="0" borderId="1" xfId="0" applyFont="1" applyFill="1" applyBorder="1" applyAlignment="1">
      <alignment horizontal="distributed" vertical="center"/>
    </xf>
    <xf numFmtId="0" fontId="18" fillId="0" borderId="0" xfId="0" applyFont="1" applyFill="1" applyAlignment="1">
      <alignment vertical="center"/>
    </xf>
    <xf numFmtId="176" fontId="18" fillId="0" borderId="0" xfId="0" applyNumberFormat="1" applyFont="1" applyFill="1" applyAlignment="1">
      <alignment vertical="center"/>
    </xf>
    <xf numFmtId="0" fontId="11" fillId="0" borderId="0" xfId="0" applyFont="1" applyFill="1" applyAlignment="1">
      <alignment vertical="center"/>
    </xf>
    <xf numFmtId="176" fontId="18" fillId="0" borderId="0" xfId="0" applyNumberFormat="1" applyFont="1" applyFill="1" applyAlignment="1">
      <alignment horizontal="right" vertical="center"/>
    </xf>
    <xf numFmtId="0" fontId="11" fillId="0" borderId="1" xfId="2" applyFont="1" applyFill="1" applyBorder="1" applyAlignment="1">
      <alignment horizontal="center" vertical="center" wrapText="1"/>
    </xf>
    <xf numFmtId="0" fontId="11" fillId="0" borderId="1" xfId="3" applyFont="1" applyBorder="1" applyAlignment="1">
      <alignment horizontal="center" vertical="center" wrapText="1"/>
    </xf>
    <xf numFmtId="3" fontId="7" fillId="0" borderId="1" xfId="0" applyNumberFormat="1" applyFont="1" applyFill="1" applyBorder="1" applyAlignment="1" applyProtection="1">
      <alignment vertical="center"/>
    </xf>
    <xf numFmtId="0" fontId="7" fillId="3" borderId="1" xfId="0" applyFont="1" applyFill="1" applyBorder="1" applyAlignment="1">
      <alignment vertical="center"/>
    </xf>
    <xf numFmtId="176" fontId="7" fillId="2" borderId="1" xfId="0" applyNumberFormat="1" applyFont="1" applyFill="1" applyBorder="1" applyAlignment="1" applyProtection="1">
      <alignment vertical="center"/>
      <protection locked="0"/>
    </xf>
    <xf numFmtId="0" fontId="7" fillId="0" borderId="1" xfId="0" applyFont="1" applyBorder="1" applyAlignment="1">
      <alignment vertical="center"/>
    </xf>
    <xf numFmtId="0" fontId="0" fillId="0" borderId="1" xfId="0" applyFill="1" applyBorder="1" applyAlignment="1">
      <alignment vertical="center"/>
    </xf>
    <xf numFmtId="0" fontId="0" fillId="0" borderId="1" xfId="0" applyFont="1" applyFill="1" applyBorder="1" applyAlignment="1">
      <alignment vertical="center"/>
    </xf>
    <xf numFmtId="0" fontId="16" fillId="0" borderId="1" xfId="0" applyFont="1" applyFill="1" applyBorder="1" applyAlignment="1">
      <alignment horizontal="distributed" vertical="center"/>
    </xf>
    <xf numFmtId="176" fontId="10" fillId="2" borderId="4" xfId="0" applyNumberFormat="1" applyFont="1" applyFill="1" applyBorder="1" applyAlignment="1">
      <alignment horizontal="right" vertical="center"/>
    </xf>
    <xf numFmtId="3" fontId="8" fillId="0" borderId="1" xfId="0" applyNumberFormat="1" applyFont="1" applyFill="1" applyBorder="1" applyAlignment="1" applyProtection="1">
      <alignment vertical="center"/>
    </xf>
    <xf numFmtId="176" fontId="8" fillId="2" borderId="1" xfId="0" applyNumberFormat="1" applyFont="1" applyFill="1" applyBorder="1" applyAlignment="1" applyProtection="1">
      <alignment vertical="center"/>
      <protection locked="0"/>
    </xf>
    <xf numFmtId="3" fontId="8" fillId="3" borderId="1" xfId="0" applyNumberFormat="1" applyFont="1" applyFill="1" applyBorder="1" applyAlignment="1" applyProtection="1">
      <alignment horizontal="left" vertical="center"/>
    </xf>
    <xf numFmtId="3" fontId="8" fillId="0" borderId="1" xfId="0" applyNumberFormat="1" applyFont="1" applyFill="1" applyBorder="1" applyAlignment="1" applyProtection="1">
      <alignment horizontal="left" vertical="center"/>
    </xf>
    <xf numFmtId="0" fontId="8" fillId="0" borderId="1" xfId="0" applyFont="1" applyFill="1" applyBorder="1" applyAlignment="1">
      <alignment vertical="center"/>
    </xf>
    <xf numFmtId="3" fontId="20" fillId="0" borderId="1" xfId="0" applyNumberFormat="1" applyFont="1" applyFill="1" applyBorder="1" applyAlignment="1" applyProtection="1">
      <alignment horizontal="left" vertical="center"/>
    </xf>
    <xf numFmtId="3" fontId="20" fillId="3" borderId="1" xfId="0" applyNumberFormat="1" applyFont="1" applyFill="1" applyBorder="1" applyAlignment="1" applyProtection="1">
      <alignment horizontal="left" vertical="center"/>
    </xf>
    <xf numFmtId="0" fontId="21" fillId="0" borderId="1" xfId="4" applyFont="1" applyFill="1" applyBorder="1" applyAlignment="1">
      <alignment vertical="center" wrapText="1"/>
    </xf>
    <xf numFmtId="0" fontId="8" fillId="0" borderId="1" xfId="0" applyFont="1" applyBorder="1" applyAlignment="1">
      <alignment horizontal="left" vertical="center"/>
    </xf>
    <xf numFmtId="0" fontId="22" fillId="0" borderId="1" xfId="0" applyFont="1" applyBorder="1" applyAlignment="1">
      <alignment horizontal="left" vertical="center"/>
    </xf>
    <xf numFmtId="3" fontId="20" fillId="0" borderId="1" xfId="0" applyNumberFormat="1" applyFont="1" applyFill="1" applyBorder="1" applyAlignment="1" applyProtection="1">
      <alignment vertical="center"/>
    </xf>
    <xf numFmtId="3" fontId="20" fillId="3" borderId="1" xfId="0" applyNumberFormat="1" applyFont="1" applyFill="1" applyBorder="1" applyAlignment="1" applyProtection="1">
      <alignment vertical="center"/>
    </xf>
    <xf numFmtId="0" fontId="20" fillId="0" borderId="1" xfId="4" applyFont="1" applyFill="1" applyBorder="1" applyAlignment="1">
      <alignment vertical="center" wrapText="1"/>
    </xf>
    <xf numFmtId="0" fontId="23" fillId="0" borderId="1" xfId="4" applyFont="1" applyFill="1" applyBorder="1" applyAlignment="1">
      <alignment vertical="center" wrapText="1"/>
    </xf>
    <xf numFmtId="0" fontId="20" fillId="0" borderId="1" xfId="0" applyFont="1" applyBorder="1" applyAlignment="1">
      <alignment horizontal="left" vertical="center"/>
    </xf>
    <xf numFmtId="3" fontId="8" fillId="4" borderId="1" xfId="0" applyNumberFormat="1" applyFont="1" applyFill="1" applyBorder="1" applyAlignment="1" applyProtection="1">
      <alignment horizontal="left" vertical="center"/>
    </xf>
    <xf numFmtId="0" fontId="24" fillId="0" borderId="1" xfId="0" applyFont="1" applyFill="1" applyBorder="1" applyAlignment="1">
      <alignment horizontal="distributed" vertical="center"/>
    </xf>
    <xf numFmtId="0" fontId="24" fillId="0" borderId="1" xfId="0" applyFont="1" applyFill="1" applyBorder="1" applyAlignment="1">
      <alignment vertical="center"/>
    </xf>
    <xf numFmtId="1" fontId="8" fillId="0" borderId="1" xfId="0" applyNumberFormat="1" applyFont="1" applyFill="1" applyBorder="1" applyAlignment="1" applyProtection="1">
      <alignment vertical="center"/>
      <protection locked="0"/>
    </xf>
    <xf numFmtId="1" fontId="8" fillId="4" borderId="1" xfId="0" applyNumberFormat="1" applyFont="1" applyFill="1" applyBorder="1" applyAlignment="1" applyProtection="1">
      <alignment vertical="center"/>
      <protection locked="0"/>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15" fillId="0" borderId="2" xfId="0" applyFont="1" applyFill="1" applyBorder="1" applyAlignment="1">
      <alignment horizontal="center" vertical="center"/>
    </xf>
    <xf numFmtId="176" fontId="15" fillId="0" borderId="3" xfId="0" applyNumberFormat="1" applyFont="1" applyFill="1" applyBorder="1" applyAlignment="1">
      <alignment horizontal="center" vertical="center"/>
    </xf>
    <xf numFmtId="0" fontId="12" fillId="0" borderId="0" xfId="3" applyFont="1" applyAlignment="1">
      <alignment horizontal="center" vertical="center"/>
    </xf>
    <xf numFmtId="0" fontId="11" fillId="0" borderId="1" xfId="2" applyFont="1" applyFill="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4" xfId="3" applyFont="1" applyBorder="1" applyAlignment="1">
      <alignment horizontal="center" vertical="center" wrapText="1"/>
    </xf>
    <xf numFmtId="0" fontId="11" fillId="0" borderId="1" xfId="3" applyFont="1" applyBorder="1" applyAlignment="1">
      <alignment horizontal="center" vertical="center" wrapText="1"/>
    </xf>
  </cellXfs>
  <cellStyles count="5">
    <cellStyle name="常规" xfId="0" builtinId="0"/>
    <cellStyle name="常规 15" xfId="3"/>
    <cellStyle name="常规 2" xfId="4"/>
    <cellStyle name="常规_附件：2012年出口退税基数及超基数上解情况表" xfId="2"/>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50"/>
  <sheetViews>
    <sheetView workbookViewId="0">
      <pane xSplit="1" ySplit="3" topLeftCell="B4" activePane="bottomRight" state="frozen"/>
      <selection pane="topRight" activeCell="B1" sqref="B1"/>
      <selection pane="bottomLeft" activeCell="A5" sqref="A5"/>
      <selection pane="bottomRight" activeCell="A24" sqref="A24"/>
    </sheetView>
  </sheetViews>
  <sheetFormatPr defaultRowHeight="13.5"/>
  <cols>
    <col min="1" max="1" width="58.875" style="12" customWidth="1"/>
    <col min="2" max="2" width="27.875" style="11" customWidth="1"/>
    <col min="3" max="16384" width="9" style="12"/>
  </cols>
  <sheetData>
    <row r="1" spans="1:2" ht="14.25">
      <c r="A1" s="1" t="s">
        <v>139</v>
      </c>
    </row>
    <row r="2" spans="1:2" ht="20.25">
      <c r="A2" s="59" t="s">
        <v>276</v>
      </c>
      <c r="B2" s="60"/>
    </row>
    <row r="3" spans="1:2" ht="14.25">
      <c r="A3" s="1"/>
      <c r="B3" s="17" t="s">
        <v>0</v>
      </c>
    </row>
    <row r="4" spans="1:2" s="20" customFormat="1" ht="14.25">
      <c r="A4" s="18" t="s">
        <v>1</v>
      </c>
      <c r="B4" s="19" t="s">
        <v>2</v>
      </c>
    </row>
    <row r="5" spans="1:2" s="20" customFormat="1" ht="14.25">
      <c r="A5" s="31" t="s">
        <v>11</v>
      </c>
      <c r="B5" s="2"/>
    </row>
    <row r="6" spans="1:2" s="20" customFormat="1" ht="14.25">
      <c r="A6" s="31" t="s">
        <v>12</v>
      </c>
      <c r="B6" s="2"/>
    </row>
    <row r="7" spans="1:2" s="20" customFormat="1" ht="14.25">
      <c r="A7" s="31" t="s">
        <v>13</v>
      </c>
      <c r="B7" s="2"/>
    </row>
    <row r="8" spans="1:2" s="20" customFormat="1" ht="14.25">
      <c r="A8" s="31" t="s">
        <v>153</v>
      </c>
      <c r="B8" s="2"/>
    </row>
    <row r="9" spans="1:2" s="20" customFormat="1" ht="14.25">
      <c r="A9" s="31" t="s">
        <v>154</v>
      </c>
      <c r="B9" s="32">
        <v>900</v>
      </c>
    </row>
    <row r="10" spans="1:2" s="20" customFormat="1" ht="14.25">
      <c r="A10" s="31" t="s">
        <v>155</v>
      </c>
      <c r="B10" s="32">
        <v>840</v>
      </c>
    </row>
    <row r="11" spans="1:2" s="20" customFormat="1" ht="14.25">
      <c r="A11" s="31" t="s">
        <v>156</v>
      </c>
      <c r="B11" s="33">
        <f>SUM(B12:B16)</f>
        <v>94260</v>
      </c>
    </row>
    <row r="12" spans="1:2" s="20" customFormat="1" ht="14.25">
      <c r="A12" s="34" t="s">
        <v>17</v>
      </c>
      <c r="B12" s="32">
        <v>94260</v>
      </c>
    </row>
    <row r="13" spans="1:2" s="20" customFormat="1" ht="14.25">
      <c r="A13" s="34" t="s">
        <v>19</v>
      </c>
      <c r="B13" s="2"/>
    </row>
    <row r="14" spans="1:2" s="20" customFormat="1" ht="14.25">
      <c r="A14" s="34" t="s">
        <v>21</v>
      </c>
      <c r="B14" s="2"/>
    </row>
    <row r="15" spans="1:2" s="20" customFormat="1" ht="14.25">
      <c r="A15" s="34" t="s">
        <v>157</v>
      </c>
      <c r="B15" s="2"/>
    </row>
    <row r="16" spans="1:2" s="20" customFormat="1" ht="14.25">
      <c r="A16" s="34" t="s">
        <v>24</v>
      </c>
      <c r="B16" s="2"/>
    </row>
    <row r="17" spans="1:2" s="20" customFormat="1" ht="14.25">
      <c r="A17" s="31" t="s">
        <v>158</v>
      </c>
      <c r="B17" s="2"/>
    </row>
    <row r="18" spans="1:2" s="20" customFormat="1" ht="14.25">
      <c r="A18" s="31" t="s">
        <v>159</v>
      </c>
      <c r="B18" s="33">
        <f>SUM(B19:B20)</f>
        <v>0</v>
      </c>
    </row>
    <row r="19" spans="1:2" s="20" customFormat="1" ht="14.25">
      <c r="A19" s="34" t="s">
        <v>25</v>
      </c>
      <c r="B19" s="2"/>
    </row>
    <row r="20" spans="1:2" s="20" customFormat="1" ht="14.25">
      <c r="A20" s="34" t="s">
        <v>27</v>
      </c>
      <c r="B20" s="2"/>
    </row>
    <row r="21" spans="1:2" s="20" customFormat="1" ht="14.25">
      <c r="A21" s="31" t="s">
        <v>160</v>
      </c>
      <c r="B21" s="32">
        <v>1000</v>
      </c>
    </row>
    <row r="22" spans="1:2" s="20" customFormat="1" ht="14.25">
      <c r="A22" s="31" t="s">
        <v>161</v>
      </c>
      <c r="B22" s="2"/>
    </row>
    <row r="23" spans="1:2" s="20" customFormat="1" ht="14.25">
      <c r="A23" s="31" t="s">
        <v>162</v>
      </c>
      <c r="B23" s="33">
        <f>SUM(B24:B26)</f>
        <v>0</v>
      </c>
    </row>
    <row r="24" spans="1:2" s="20" customFormat="1" ht="14.25">
      <c r="A24" s="34" t="s">
        <v>31</v>
      </c>
      <c r="B24" s="2"/>
    </row>
    <row r="25" spans="1:2" s="20" customFormat="1" ht="14.25">
      <c r="A25" s="34" t="s">
        <v>32</v>
      </c>
      <c r="B25" s="2"/>
    </row>
    <row r="26" spans="1:2" s="20" customFormat="1" ht="14.25">
      <c r="A26" s="34" t="s">
        <v>33</v>
      </c>
      <c r="B26" s="2"/>
    </row>
    <row r="27" spans="1:2" s="20" customFormat="1" ht="14.25">
      <c r="A27" s="31" t="s">
        <v>163</v>
      </c>
      <c r="B27" s="2"/>
    </row>
    <row r="28" spans="1:2" s="20" customFormat="1" ht="14.25">
      <c r="A28" s="31" t="s">
        <v>164</v>
      </c>
      <c r="B28" s="32">
        <v>300</v>
      </c>
    </row>
    <row r="29" spans="1:2" s="20" customFormat="1" ht="14.25">
      <c r="A29" s="31" t="s">
        <v>165</v>
      </c>
      <c r="B29" s="2"/>
    </row>
    <row r="30" spans="1:2" s="20" customFormat="1" ht="14.25">
      <c r="A30" s="31" t="s">
        <v>166</v>
      </c>
      <c r="B30" s="2"/>
    </row>
    <row r="31" spans="1:2" s="20" customFormat="1" ht="14.25">
      <c r="A31" s="2" t="s">
        <v>167</v>
      </c>
      <c r="B31" s="2"/>
    </row>
    <row r="32" spans="1:2" s="20" customFormat="1" ht="14.25">
      <c r="A32" s="23"/>
      <c r="B32" s="22"/>
    </row>
    <row r="33" spans="1:2" s="20" customFormat="1" ht="3" customHeight="1">
      <c r="A33" s="23"/>
      <c r="B33" s="22"/>
    </row>
    <row r="34" spans="1:2" s="20" customFormat="1" ht="14.25">
      <c r="A34" s="21"/>
      <c r="B34" s="22"/>
    </row>
    <row r="35" spans="1:2" s="20" customFormat="1" ht="14.25">
      <c r="A35" s="24" t="s">
        <v>126</v>
      </c>
      <c r="B35" s="38">
        <f>SUM(B5:B11,B17:B18,B21:B23,B27:B31)</f>
        <v>97300</v>
      </c>
    </row>
    <row r="36" spans="1:2" s="20" customFormat="1" ht="14.25">
      <c r="A36" s="15" t="s">
        <v>3</v>
      </c>
      <c r="B36" s="33">
        <f>SUM(B37,B40:B41,B45:B46)</f>
        <v>27743</v>
      </c>
    </row>
    <row r="37" spans="1:2" s="20" customFormat="1" ht="14.25">
      <c r="A37" s="2" t="s">
        <v>129</v>
      </c>
      <c r="B37" s="33">
        <f>SUM(B38:B39)</f>
        <v>1640</v>
      </c>
    </row>
    <row r="38" spans="1:2" s="20" customFormat="1" ht="14.25">
      <c r="A38" s="2" t="s">
        <v>131</v>
      </c>
      <c r="B38" s="35">
        <v>1640</v>
      </c>
    </row>
    <row r="39" spans="1:2" s="20" customFormat="1" ht="14.25">
      <c r="A39" s="2" t="s">
        <v>133</v>
      </c>
      <c r="B39" s="35"/>
    </row>
    <row r="40" spans="1:2" s="20" customFormat="1" ht="14.25">
      <c r="A40" s="2" t="s">
        <v>4</v>
      </c>
      <c r="B40" s="36">
        <v>16703</v>
      </c>
    </row>
    <row r="41" spans="1:2" s="20" customFormat="1" ht="14.25">
      <c r="A41" s="2" t="s">
        <v>5</v>
      </c>
      <c r="B41" s="35"/>
    </row>
    <row r="42" spans="1:2" s="20" customFormat="1" ht="14.25">
      <c r="A42" s="2" t="s">
        <v>137</v>
      </c>
      <c r="B42" s="35"/>
    </row>
    <row r="43" spans="1:2" s="20" customFormat="1" ht="14.25">
      <c r="A43" s="2"/>
      <c r="B43" s="35"/>
    </row>
    <row r="44" spans="1:2" s="20" customFormat="1" ht="14.25">
      <c r="A44" s="2"/>
      <c r="B44" s="35"/>
    </row>
    <row r="45" spans="1:2" s="20" customFormat="1" ht="14.25">
      <c r="A45" s="16" t="s">
        <v>138</v>
      </c>
      <c r="B45" s="35"/>
    </row>
    <row r="46" spans="1:2" s="20" customFormat="1" ht="14.25">
      <c r="A46" s="16" t="s">
        <v>168</v>
      </c>
      <c r="B46" s="36">
        <v>9400</v>
      </c>
    </row>
    <row r="47" spans="1:2" s="20" customFormat="1" ht="14.25">
      <c r="A47" s="16"/>
      <c r="B47" s="35"/>
    </row>
    <row r="48" spans="1:2" s="20" customFormat="1" ht="14.25">
      <c r="A48" s="16"/>
      <c r="B48" s="35"/>
    </row>
    <row r="49" spans="1:2">
      <c r="A49" s="16"/>
      <c r="B49" s="35"/>
    </row>
    <row r="50" spans="1:2">
      <c r="A50" s="37" t="s">
        <v>6</v>
      </c>
      <c r="B50" s="33">
        <f>SUM(B35:B36)</f>
        <v>125043</v>
      </c>
    </row>
  </sheetData>
  <protectedRanges>
    <protectedRange sqref="B5:B10 B12:B17 B19:B22 B24:B31 B38:B44" name="区域1_2"/>
  </protectedRanges>
  <mergeCells count="1">
    <mergeCell ref="A2:B2"/>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B248"/>
  <sheetViews>
    <sheetView workbookViewId="0">
      <pane xSplit="1" ySplit="4" topLeftCell="B5" activePane="bottomRight" state="frozen"/>
      <selection pane="topRight" activeCell="B1" sqref="B1"/>
      <selection pane="bottomLeft" activeCell="A5" sqref="A5"/>
      <selection pane="bottomRight" sqref="A1:XFD1048576"/>
    </sheetView>
  </sheetViews>
  <sheetFormatPr defaultRowHeight="13.5"/>
  <cols>
    <col min="1" max="1" width="58.375" style="12" customWidth="1"/>
    <col min="2" max="2" width="26.25" style="11" customWidth="1"/>
    <col min="3" max="16384" width="9" style="12"/>
  </cols>
  <sheetData>
    <row r="1" spans="1:2">
      <c r="A1" s="12" t="s">
        <v>140</v>
      </c>
    </row>
    <row r="2" spans="1:2" ht="20.25">
      <c r="A2" s="59" t="s">
        <v>275</v>
      </c>
      <c r="B2" s="60"/>
    </row>
    <row r="3" spans="1:2" s="25" customFormat="1" ht="14.25">
      <c r="B3" s="28" t="s">
        <v>0</v>
      </c>
    </row>
    <row r="4" spans="1:2" s="25" customFormat="1" ht="17.25" customHeight="1">
      <c r="A4" s="3" t="s">
        <v>1</v>
      </c>
      <c r="B4" s="4" t="s">
        <v>2</v>
      </c>
    </row>
    <row r="5" spans="1:2" s="25" customFormat="1" ht="14.25">
      <c r="A5" s="39" t="s">
        <v>169</v>
      </c>
      <c r="B5" s="40">
        <f>SUM(B6,B11,B15)</f>
        <v>37</v>
      </c>
    </row>
    <row r="6" spans="1:2" s="25" customFormat="1" ht="14.25">
      <c r="A6" s="41" t="s">
        <v>170</v>
      </c>
      <c r="B6" s="40">
        <f>SUM(B7:B10)</f>
        <v>18</v>
      </c>
    </row>
    <row r="7" spans="1:2" s="25" customFormat="1" ht="14.25">
      <c r="A7" s="42" t="s">
        <v>14</v>
      </c>
      <c r="B7" s="43"/>
    </row>
    <row r="8" spans="1:2" s="25" customFormat="1" ht="14.25">
      <c r="A8" s="42" t="s">
        <v>171</v>
      </c>
      <c r="B8" s="43"/>
    </row>
    <row r="9" spans="1:2" s="25" customFormat="1" ht="14.25">
      <c r="A9" s="44" t="s">
        <v>172</v>
      </c>
      <c r="B9" s="43"/>
    </row>
    <row r="10" spans="1:2" s="25" customFormat="1" ht="14.25">
      <c r="A10" s="42" t="s">
        <v>15</v>
      </c>
      <c r="B10" s="43">
        <v>18</v>
      </c>
    </row>
    <row r="11" spans="1:2" s="25" customFormat="1" ht="14.25">
      <c r="A11" s="41" t="s">
        <v>173</v>
      </c>
      <c r="B11" s="40">
        <f>SUM(B12:B14)</f>
        <v>19</v>
      </c>
    </row>
    <row r="12" spans="1:2" s="25" customFormat="1" ht="14.25">
      <c r="A12" s="45" t="s">
        <v>174</v>
      </c>
      <c r="B12" s="43"/>
    </row>
    <row r="13" spans="1:2" s="25" customFormat="1" ht="14.25">
      <c r="A13" s="45" t="s">
        <v>175</v>
      </c>
      <c r="B13" s="43"/>
    </row>
    <row r="14" spans="1:2" s="25" customFormat="1" ht="14.25">
      <c r="A14" s="45" t="s">
        <v>176</v>
      </c>
      <c r="B14" s="43">
        <v>19</v>
      </c>
    </row>
    <row r="15" spans="1:2" s="25" customFormat="1" ht="14.25">
      <c r="A15" s="45" t="s">
        <v>177</v>
      </c>
      <c r="B15" s="40">
        <f>SUM(B16:B17)</f>
        <v>0</v>
      </c>
    </row>
    <row r="16" spans="1:2" s="25" customFormat="1" ht="14.25">
      <c r="A16" s="46" t="s">
        <v>178</v>
      </c>
      <c r="B16" s="43"/>
    </row>
    <row r="17" spans="1:2" s="25" customFormat="1" ht="14.25">
      <c r="A17" s="46" t="s">
        <v>179</v>
      </c>
      <c r="B17" s="43"/>
    </row>
    <row r="18" spans="1:2" s="25" customFormat="1" ht="14.25">
      <c r="A18" s="39" t="s">
        <v>16</v>
      </c>
      <c r="B18" s="40">
        <f>SUM(B19,B23,B27)</f>
        <v>1159</v>
      </c>
    </row>
    <row r="19" spans="1:2" s="25" customFormat="1" ht="14.25">
      <c r="A19" s="42" t="s">
        <v>18</v>
      </c>
      <c r="B19" s="40">
        <f>SUM(B20:B22)</f>
        <v>1159</v>
      </c>
    </row>
    <row r="20" spans="1:2" s="25" customFormat="1" ht="14.25">
      <c r="A20" s="42" t="s">
        <v>20</v>
      </c>
      <c r="B20" s="43">
        <v>1159</v>
      </c>
    </row>
    <row r="21" spans="1:2" s="25" customFormat="1" ht="14.25">
      <c r="A21" s="42" t="s">
        <v>180</v>
      </c>
      <c r="B21" s="43"/>
    </row>
    <row r="22" spans="1:2" s="25" customFormat="1" ht="14.25">
      <c r="A22" s="42" t="s">
        <v>23</v>
      </c>
      <c r="B22" s="43"/>
    </row>
    <row r="23" spans="1:2" s="25" customFormat="1" ht="14.25">
      <c r="A23" s="44" t="s">
        <v>181</v>
      </c>
      <c r="B23" s="40">
        <f>SUM(B24:B26)</f>
        <v>0</v>
      </c>
    </row>
    <row r="24" spans="1:2" s="25" customFormat="1" ht="14.25">
      <c r="A24" s="42" t="s">
        <v>20</v>
      </c>
      <c r="B24" s="43"/>
    </row>
    <row r="25" spans="1:2" s="25" customFormat="1" ht="14.25">
      <c r="A25" s="42" t="s">
        <v>22</v>
      </c>
      <c r="B25" s="43"/>
    </row>
    <row r="26" spans="1:2" s="25" customFormat="1" ht="14.25">
      <c r="A26" s="47" t="s">
        <v>26</v>
      </c>
      <c r="B26" s="43"/>
    </row>
    <row r="27" spans="1:2" s="25" customFormat="1" ht="14.25">
      <c r="A27" s="45" t="s">
        <v>182</v>
      </c>
      <c r="B27" s="40">
        <f>SUM(B28:B29)</f>
        <v>0</v>
      </c>
    </row>
    <row r="28" spans="1:2" s="25" customFormat="1" ht="14.25">
      <c r="A28" s="46" t="s">
        <v>180</v>
      </c>
      <c r="B28" s="43"/>
    </row>
    <row r="29" spans="1:2" s="25" customFormat="1" ht="14.25">
      <c r="A29" s="46" t="s">
        <v>183</v>
      </c>
      <c r="B29" s="43"/>
    </row>
    <row r="30" spans="1:2" s="25" customFormat="1" ht="14.25">
      <c r="A30" s="39" t="s">
        <v>28</v>
      </c>
      <c r="B30" s="40">
        <f>SUM(B31:B32)</f>
        <v>0</v>
      </c>
    </row>
    <row r="31" spans="1:2" s="25" customFormat="1" ht="14.25">
      <c r="A31" s="39" t="s">
        <v>29</v>
      </c>
      <c r="B31" s="43"/>
    </row>
    <row r="32" spans="1:2" s="25" customFormat="1" ht="14.25">
      <c r="A32" s="39" t="s">
        <v>30</v>
      </c>
      <c r="B32" s="40">
        <f>SUM(B33:B36)</f>
        <v>0</v>
      </c>
    </row>
    <row r="33" spans="1:2" s="25" customFormat="1" ht="14.25">
      <c r="A33" s="39" t="s">
        <v>184</v>
      </c>
      <c r="B33" s="43"/>
    </row>
    <row r="34" spans="1:2" s="25" customFormat="1" ht="14.25">
      <c r="A34" s="39" t="s">
        <v>185</v>
      </c>
      <c r="B34" s="43"/>
    </row>
    <row r="35" spans="1:2" s="25" customFormat="1" ht="14.25">
      <c r="A35" s="39" t="s">
        <v>186</v>
      </c>
      <c r="B35" s="43"/>
    </row>
    <row r="36" spans="1:2" s="25" customFormat="1" ht="14.25">
      <c r="A36" s="39" t="s">
        <v>187</v>
      </c>
      <c r="B36" s="43"/>
    </row>
    <row r="37" spans="1:2" s="25" customFormat="1" ht="14.25">
      <c r="A37" s="39" t="s">
        <v>34</v>
      </c>
      <c r="B37" s="40">
        <f>SUM(B38,B51,B55:B56,B62,B66,B70,B74,B80)</f>
        <v>65345</v>
      </c>
    </row>
    <row r="38" spans="1:2" s="27" customFormat="1" ht="14.25">
      <c r="A38" s="39" t="s">
        <v>35</v>
      </c>
      <c r="B38" s="40">
        <f>SUM(B39:B50)</f>
        <v>52059</v>
      </c>
    </row>
    <row r="39" spans="1:2" s="25" customFormat="1" ht="14.25">
      <c r="A39" s="47" t="s">
        <v>36</v>
      </c>
      <c r="B39" s="43">
        <v>7639</v>
      </c>
    </row>
    <row r="40" spans="1:2" s="25" customFormat="1" ht="14.25">
      <c r="A40" s="47" t="s">
        <v>37</v>
      </c>
      <c r="B40" s="43">
        <v>1181</v>
      </c>
    </row>
    <row r="41" spans="1:2" s="25" customFormat="1" ht="14.25">
      <c r="A41" s="47" t="s">
        <v>38</v>
      </c>
      <c r="B41" s="43">
        <v>29968</v>
      </c>
    </row>
    <row r="42" spans="1:2" s="25" customFormat="1" ht="14.25">
      <c r="A42" s="47" t="s">
        <v>39</v>
      </c>
      <c r="B42" s="43">
        <v>1026</v>
      </c>
    </row>
    <row r="43" spans="1:2" s="25" customFormat="1" ht="14.25">
      <c r="A43" s="47" t="s">
        <v>40</v>
      </c>
      <c r="B43" s="43"/>
    </row>
    <row r="44" spans="1:2" s="25" customFormat="1" ht="14.25">
      <c r="A44" s="47" t="s">
        <v>41</v>
      </c>
      <c r="B44" s="43">
        <v>683</v>
      </c>
    </row>
    <row r="45" spans="1:2" s="25" customFormat="1" ht="14.25">
      <c r="A45" s="47" t="s">
        <v>42</v>
      </c>
      <c r="B45" s="43"/>
    </row>
    <row r="46" spans="1:2" s="25" customFormat="1" ht="14.25">
      <c r="A46" s="47" t="s">
        <v>43</v>
      </c>
      <c r="B46" s="43"/>
    </row>
    <row r="47" spans="1:2" s="25" customFormat="1" ht="14.25">
      <c r="A47" s="47" t="s">
        <v>44</v>
      </c>
      <c r="B47" s="43">
        <v>962</v>
      </c>
    </row>
    <row r="48" spans="1:2" s="25" customFormat="1" ht="14.25">
      <c r="A48" s="48" t="s">
        <v>188</v>
      </c>
      <c r="B48" s="43"/>
    </row>
    <row r="49" spans="1:2" s="25" customFormat="1" ht="14.25">
      <c r="A49" s="48" t="s">
        <v>45</v>
      </c>
      <c r="B49" s="43"/>
    </row>
    <row r="50" spans="1:2" s="25" customFormat="1" ht="14.25">
      <c r="A50" s="47" t="s">
        <v>189</v>
      </c>
      <c r="B50" s="43">
        <v>10600</v>
      </c>
    </row>
    <row r="51" spans="1:2" s="25" customFormat="1" ht="14.25">
      <c r="A51" s="39" t="s">
        <v>46</v>
      </c>
      <c r="B51" s="40">
        <f>SUM(B52:B54)</f>
        <v>1178</v>
      </c>
    </row>
    <row r="52" spans="1:2" s="25" customFormat="1" ht="14.25">
      <c r="A52" s="47" t="s">
        <v>36</v>
      </c>
      <c r="B52" s="43">
        <v>900</v>
      </c>
    </row>
    <row r="53" spans="1:2" s="25" customFormat="1" ht="14.25">
      <c r="A53" s="47" t="s">
        <v>37</v>
      </c>
      <c r="B53" s="43">
        <v>278</v>
      </c>
    </row>
    <row r="54" spans="1:2" s="25" customFormat="1" ht="14.25">
      <c r="A54" s="47" t="s">
        <v>47</v>
      </c>
      <c r="B54" s="43"/>
    </row>
    <row r="55" spans="1:2" s="25" customFormat="1" ht="14.25">
      <c r="A55" s="49" t="s">
        <v>190</v>
      </c>
      <c r="B55" s="43">
        <v>1190</v>
      </c>
    </row>
    <row r="56" spans="1:2" s="25" customFormat="1" ht="14.25">
      <c r="A56" s="49" t="s">
        <v>191</v>
      </c>
      <c r="B56" s="40">
        <f>SUM(B57:B61)</f>
        <v>1160</v>
      </c>
    </row>
    <row r="57" spans="1:2" s="25" customFormat="1" ht="14.25">
      <c r="A57" s="47" t="s">
        <v>48</v>
      </c>
      <c r="B57" s="43">
        <v>1160</v>
      </c>
    </row>
    <row r="58" spans="1:2" s="25" customFormat="1" ht="14.25">
      <c r="A58" s="47" t="s">
        <v>49</v>
      </c>
      <c r="B58" s="43"/>
    </row>
    <row r="59" spans="1:2" s="25" customFormat="1" ht="14.25">
      <c r="A59" s="47" t="s">
        <v>50</v>
      </c>
      <c r="B59" s="43"/>
    </row>
    <row r="60" spans="1:2" s="25" customFormat="1" ht="14.25">
      <c r="A60" s="47" t="s">
        <v>51</v>
      </c>
      <c r="B60" s="43"/>
    </row>
    <row r="61" spans="1:2" s="25" customFormat="1" ht="14.25">
      <c r="A61" s="47" t="s">
        <v>52</v>
      </c>
      <c r="B61" s="43"/>
    </row>
    <row r="62" spans="1:2" s="25" customFormat="1" ht="14.25">
      <c r="A62" s="49" t="s">
        <v>192</v>
      </c>
      <c r="B62" s="40">
        <f>SUM(B63:B65)</f>
        <v>358</v>
      </c>
    </row>
    <row r="63" spans="1:2" s="25" customFormat="1" ht="14.25">
      <c r="A63" s="39" t="s">
        <v>193</v>
      </c>
      <c r="B63" s="43">
        <v>350</v>
      </c>
    </row>
    <row r="64" spans="1:2" s="25" customFormat="1" ht="14.25">
      <c r="A64" s="39" t="s">
        <v>194</v>
      </c>
      <c r="B64" s="43">
        <v>8</v>
      </c>
    </row>
    <row r="65" spans="1:2" s="25" customFormat="1" ht="14.25">
      <c r="A65" s="39" t="s">
        <v>195</v>
      </c>
      <c r="B65" s="43"/>
    </row>
    <row r="66" spans="1:2" s="25" customFormat="1" ht="14.25">
      <c r="A66" s="50" t="s">
        <v>196</v>
      </c>
      <c r="B66" s="40">
        <f>SUM(B67:B69)</f>
        <v>2000</v>
      </c>
    </row>
    <row r="67" spans="1:2" s="25" customFormat="1" ht="14.25">
      <c r="A67" s="46" t="s">
        <v>197</v>
      </c>
      <c r="B67" s="43">
        <v>2000</v>
      </c>
    </row>
    <row r="68" spans="1:2" s="25" customFormat="1" ht="14.25">
      <c r="A68" s="46" t="s">
        <v>198</v>
      </c>
      <c r="B68" s="43"/>
    </row>
    <row r="69" spans="1:2" s="25" customFormat="1" ht="14.25">
      <c r="A69" s="51" t="s">
        <v>199</v>
      </c>
      <c r="B69" s="43"/>
    </row>
    <row r="70" spans="1:2" s="25" customFormat="1" ht="14.25">
      <c r="A70" s="50" t="s">
        <v>200</v>
      </c>
      <c r="B70" s="40">
        <f>SUM(B71:B73)</f>
        <v>7400</v>
      </c>
    </row>
    <row r="71" spans="1:2" s="25" customFormat="1" ht="14.25">
      <c r="A71" s="46" t="s">
        <v>197</v>
      </c>
      <c r="B71" s="43">
        <v>7400</v>
      </c>
    </row>
    <row r="72" spans="1:2" s="25" customFormat="1" ht="14.25">
      <c r="A72" s="46" t="s">
        <v>198</v>
      </c>
      <c r="B72" s="43"/>
    </row>
    <row r="73" spans="1:2" s="25" customFormat="1" ht="14.25">
      <c r="A73" s="52" t="s">
        <v>201</v>
      </c>
      <c r="B73" s="43"/>
    </row>
    <row r="74" spans="1:2" s="25" customFormat="1" ht="14.25">
      <c r="A74" s="50" t="s">
        <v>202</v>
      </c>
      <c r="B74" s="40">
        <f>SUM(B75:B79)</f>
        <v>0</v>
      </c>
    </row>
    <row r="75" spans="1:2" s="25" customFormat="1" ht="14.25">
      <c r="A75" s="46" t="s">
        <v>203</v>
      </c>
      <c r="B75" s="43"/>
    </row>
    <row r="76" spans="1:2" s="25" customFormat="1" ht="14.25">
      <c r="A76" s="46" t="s">
        <v>204</v>
      </c>
      <c r="B76" s="43"/>
    </row>
    <row r="77" spans="1:2" s="25" customFormat="1" ht="14.25">
      <c r="A77" s="46" t="s">
        <v>205</v>
      </c>
      <c r="B77" s="43"/>
    </row>
    <row r="78" spans="1:2" s="25" customFormat="1" ht="14.25">
      <c r="A78" s="46" t="s">
        <v>206</v>
      </c>
      <c r="B78" s="43"/>
    </row>
    <row r="79" spans="1:2" s="25" customFormat="1" ht="14.25">
      <c r="A79" s="46" t="s">
        <v>207</v>
      </c>
      <c r="B79" s="43"/>
    </row>
    <row r="80" spans="1:2" s="25" customFormat="1" ht="14.25">
      <c r="A80" s="50" t="s">
        <v>208</v>
      </c>
      <c r="B80" s="40">
        <f>SUM(B81:B82)</f>
        <v>0</v>
      </c>
    </row>
    <row r="81" spans="1:2" s="25" customFormat="1" ht="14.25">
      <c r="A81" s="46" t="s">
        <v>193</v>
      </c>
      <c r="B81" s="43"/>
    </row>
    <row r="82" spans="1:2" s="25" customFormat="1" ht="14.25">
      <c r="A82" s="46" t="s">
        <v>209</v>
      </c>
      <c r="B82" s="43"/>
    </row>
    <row r="83" spans="1:2" s="25" customFormat="1" ht="14.25">
      <c r="A83" s="39" t="s">
        <v>53</v>
      </c>
      <c r="B83" s="40">
        <f>SUM(B84,B89,B94,B99,B102)</f>
        <v>0</v>
      </c>
    </row>
    <row r="84" spans="1:2" s="25" customFormat="1" ht="14.25">
      <c r="A84" s="53" t="s">
        <v>210</v>
      </c>
      <c r="B84" s="40">
        <f>SUM(B85:B88)</f>
        <v>0</v>
      </c>
    </row>
    <row r="85" spans="1:2" s="25" customFormat="1" ht="14.25">
      <c r="A85" s="47" t="s">
        <v>22</v>
      </c>
      <c r="B85" s="43"/>
    </row>
    <row r="86" spans="1:2" s="25" customFormat="1" ht="14.25">
      <c r="A86" s="47" t="s">
        <v>54</v>
      </c>
      <c r="B86" s="43"/>
    </row>
    <row r="87" spans="1:2" s="25" customFormat="1" ht="14.25">
      <c r="A87" s="47" t="s">
        <v>55</v>
      </c>
      <c r="B87" s="43"/>
    </row>
    <row r="88" spans="1:2" s="25" customFormat="1" ht="14.25">
      <c r="A88" s="47" t="s">
        <v>56</v>
      </c>
      <c r="B88" s="43"/>
    </row>
    <row r="89" spans="1:2" s="25" customFormat="1" ht="14.25">
      <c r="A89" s="47" t="s">
        <v>57</v>
      </c>
      <c r="B89" s="40">
        <f>SUM(B90:B93)</f>
        <v>0</v>
      </c>
    </row>
    <row r="90" spans="1:2" s="25" customFormat="1" ht="14.25">
      <c r="A90" s="47" t="s">
        <v>22</v>
      </c>
      <c r="B90" s="43"/>
    </row>
    <row r="91" spans="1:2" s="25" customFormat="1" ht="14.25">
      <c r="A91" s="47" t="s">
        <v>54</v>
      </c>
      <c r="B91" s="43"/>
    </row>
    <row r="92" spans="1:2" s="25" customFormat="1" ht="14.25">
      <c r="A92" s="47" t="s">
        <v>58</v>
      </c>
      <c r="B92" s="43"/>
    </row>
    <row r="93" spans="1:2" s="25" customFormat="1" ht="14.25">
      <c r="A93" s="47" t="s">
        <v>59</v>
      </c>
      <c r="B93" s="43"/>
    </row>
    <row r="94" spans="1:2" s="25" customFormat="1" ht="14.25">
      <c r="A94" s="53" t="s">
        <v>211</v>
      </c>
      <c r="B94" s="40">
        <f>SUM(B95:B98)</f>
        <v>0</v>
      </c>
    </row>
    <row r="95" spans="1:2" s="25" customFormat="1" ht="14.25">
      <c r="A95" s="47" t="s">
        <v>60</v>
      </c>
      <c r="B95" s="43"/>
    </row>
    <row r="96" spans="1:2" s="25" customFormat="1" ht="14.25">
      <c r="A96" s="47" t="s">
        <v>61</v>
      </c>
      <c r="B96" s="43"/>
    </row>
    <row r="97" spans="1:2" s="25" customFormat="1" ht="14.25">
      <c r="A97" s="47" t="s">
        <v>62</v>
      </c>
      <c r="B97" s="43"/>
    </row>
    <row r="98" spans="1:2" s="25" customFormat="1" ht="14.25">
      <c r="A98" s="47" t="s">
        <v>63</v>
      </c>
      <c r="B98" s="43"/>
    </row>
    <row r="99" spans="1:2" s="25" customFormat="1" ht="14.25">
      <c r="A99" s="46" t="s">
        <v>212</v>
      </c>
      <c r="B99" s="40">
        <f>SUM(B100:B101)</f>
        <v>0</v>
      </c>
    </row>
    <row r="100" spans="1:2" s="25" customFormat="1" ht="14.25">
      <c r="A100" s="46" t="s">
        <v>180</v>
      </c>
      <c r="B100" s="43"/>
    </row>
    <row r="101" spans="1:2" s="25" customFormat="1" ht="14.25">
      <c r="A101" s="46" t="s">
        <v>213</v>
      </c>
      <c r="B101" s="43"/>
    </row>
    <row r="102" spans="1:2" s="25" customFormat="1" ht="14.25">
      <c r="A102" s="46" t="s">
        <v>214</v>
      </c>
      <c r="B102" s="40">
        <f>SUM(B103:B106)</f>
        <v>0</v>
      </c>
    </row>
    <row r="103" spans="1:2" s="25" customFormat="1" ht="14.25">
      <c r="A103" s="46" t="s">
        <v>215</v>
      </c>
      <c r="B103" s="43"/>
    </row>
    <row r="104" spans="1:2" s="25" customFormat="1" ht="14.25">
      <c r="A104" s="46" t="s">
        <v>216</v>
      </c>
      <c r="B104" s="43"/>
    </row>
    <row r="105" spans="1:2" s="25" customFormat="1" ht="14.25">
      <c r="A105" s="46" t="s">
        <v>217</v>
      </c>
      <c r="B105" s="43"/>
    </row>
    <row r="106" spans="1:2" s="25" customFormat="1" ht="14.25">
      <c r="A106" s="46" t="s">
        <v>218</v>
      </c>
      <c r="B106" s="43"/>
    </row>
    <row r="107" spans="1:2" s="25" customFormat="1" ht="14.25">
      <c r="A107" s="42" t="s">
        <v>64</v>
      </c>
      <c r="B107" s="40">
        <f>SUM(B108,B113,B118,B123,B132,B139,B148,B151,B154:B155)</f>
        <v>1195</v>
      </c>
    </row>
    <row r="108" spans="1:2" s="25" customFormat="1" ht="14.25">
      <c r="A108" s="53" t="s">
        <v>219</v>
      </c>
      <c r="B108" s="40">
        <f>SUM(B109:B112)</f>
        <v>0</v>
      </c>
    </row>
    <row r="109" spans="1:2" s="25" customFormat="1" ht="14.25">
      <c r="A109" s="47" t="s">
        <v>65</v>
      </c>
      <c r="B109" s="43"/>
    </row>
    <row r="110" spans="1:2" s="25" customFormat="1" ht="14.25">
      <c r="A110" s="47" t="s">
        <v>66</v>
      </c>
      <c r="B110" s="43"/>
    </row>
    <row r="111" spans="1:2" s="25" customFormat="1" ht="14.25">
      <c r="A111" s="47" t="s">
        <v>67</v>
      </c>
      <c r="B111" s="43"/>
    </row>
    <row r="112" spans="1:2" s="25" customFormat="1" ht="14.25">
      <c r="A112" s="47" t="s">
        <v>68</v>
      </c>
      <c r="B112" s="43"/>
    </row>
    <row r="113" spans="1:2" s="25" customFormat="1" ht="14.25">
      <c r="A113" s="53" t="s">
        <v>220</v>
      </c>
      <c r="B113" s="40">
        <f>SUM(B114:B117)</f>
        <v>1195</v>
      </c>
    </row>
    <row r="114" spans="1:2" s="25" customFormat="1" ht="14.25">
      <c r="A114" s="47" t="s">
        <v>67</v>
      </c>
      <c r="B114" s="43"/>
    </row>
    <row r="115" spans="1:2" s="25" customFormat="1" ht="14.25">
      <c r="A115" s="47" t="s">
        <v>69</v>
      </c>
      <c r="B115" s="43"/>
    </row>
    <row r="116" spans="1:2" s="25" customFormat="1" ht="14.25">
      <c r="A116" s="47" t="s">
        <v>70</v>
      </c>
      <c r="B116" s="43"/>
    </row>
    <row r="117" spans="1:2" s="25" customFormat="1" ht="14.25">
      <c r="A117" s="47" t="s">
        <v>71</v>
      </c>
      <c r="B117" s="43">
        <v>1195</v>
      </c>
    </row>
    <row r="118" spans="1:2" s="25" customFormat="1" ht="14.25">
      <c r="A118" s="53" t="s">
        <v>221</v>
      </c>
      <c r="B118" s="40">
        <f>SUM(B119:B122)</f>
        <v>0</v>
      </c>
    </row>
    <row r="119" spans="1:2" s="25" customFormat="1" ht="14.25">
      <c r="A119" s="47" t="s">
        <v>72</v>
      </c>
      <c r="B119" s="43"/>
    </row>
    <row r="120" spans="1:2" s="25" customFormat="1" ht="14.25">
      <c r="A120" s="47" t="s">
        <v>73</v>
      </c>
      <c r="B120" s="43"/>
    </row>
    <row r="121" spans="1:2" s="25" customFormat="1" ht="14.25">
      <c r="A121" s="47" t="s">
        <v>74</v>
      </c>
      <c r="B121" s="43"/>
    </row>
    <row r="122" spans="1:2" s="25" customFormat="1" ht="14.25">
      <c r="A122" s="47" t="s">
        <v>75</v>
      </c>
      <c r="B122" s="43"/>
    </row>
    <row r="123" spans="1:2" s="25" customFormat="1" ht="14.25">
      <c r="A123" s="47" t="s">
        <v>76</v>
      </c>
      <c r="B123" s="40">
        <f>SUM(B124:B131)</f>
        <v>0</v>
      </c>
    </row>
    <row r="124" spans="1:2" s="25" customFormat="1" ht="14.25">
      <c r="A124" s="47" t="s">
        <v>77</v>
      </c>
      <c r="B124" s="43"/>
    </row>
    <row r="125" spans="1:2" s="25" customFormat="1" ht="14.25">
      <c r="A125" s="47" t="s">
        <v>78</v>
      </c>
      <c r="B125" s="43"/>
    </row>
    <row r="126" spans="1:2" s="25" customFormat="1" ht="14.25">
      <c r="A126" s="47" t="s">
        <v>79</v>
      </c>
      <c r="B126" s="43"/>
    </row>
    <row r="127" spans="1:2" s="25" customFormat="1" ht="14.25">
      <c r="A127" s="47" t="s">
        <v>80</v>
      </c>
      <c r="B127" s="43"/>
    </row>
    <row r="128" spans="1:2" s="25" customFormat="1" ht="14.25">
      <c r="A128" s="47" t="s">
        <v>81</v>
      </c>
      <c r="B128" s="43"/>
    </row>
    <row r="129" spans="1:2" s="25" customFormat="1" ht="14.25">
      <c r="A129" s="47" t="s">
        <v>82</v>
      </c>
      <c r="B129" s="43"/>
    </row>
    <row r="130" spans="1:2" s="25" customFormat="1" ht="14.25">
      <c r="A130" s="47" t="s">
        <v>83</v>
      </c>
      <c r="B130" s="43"/>
    </row>
    <row r="131" spans="1:2" s="25" customFormat="1" ht="14.25">
      <c r="A131" s="47" t="s">
        <v>84</v>
      </c>
      <c r="B131" s="43"/>
    </row>
    <row r="132" spans="1:2" s="25" customFormat="1" ht="14.25">
      <c r="A132" s="47" t="s">
        <v>85</v>
      </c>
      <c r="B132" s="40">
        <f>SUM(B133:B138)</f>
        <v>0</v>
      </c>
    </row>
    <row r="133" spans="1:2" s="25" customFormat="1" ht="14.25">
      <c r="A133" s="47" t="s">
        <v>86</v>
      </c>
      <c r="B133" s="43"/>
    </row>
    <row r="134" spans="1:2" s="25" customFormat="1" ht="14.25">
      <c r="A134" s="47" t="s">
        <v>87</v>
      </c>
      <c r="B134" s="43"/>
    </row>
    <row r="135" spans="1:2" s="25" customFormat="1" ht="14.25">
      <c r="A135" s="47" t="s">
        <v>88</v>
      </c>
      <c r="B135" s="43"/>
    </row>
    <row r="136" spans="1:2" s="25" customFormat="1" ht="14.25">
      <c r="A136" s="47" t="s">
        <v>89</v>
      </c>
      <c r="B136" s="43"/>
    </row>
    <row r="137" spans="1:2" s="25" customFormat="1" ht="14.25">
      <c r="A137" s="47" t="s">
        <v>90</v>
      </c>
      <c r="B137" s="43"/>
    </row>
    <row r="138" spans="1:2" s="25" customFormat="1" ht="14.25">
      <c r="A138" s="47" t="s">
        <v>91</v>
      </c>
      <c r="B138" s="43"/>
    </row>
    <row r="139" spans="1:2" s="25" customFormat="1" ht="14.25">
      <c r="A139" s="47" t="s">
        <v>92</v>
      </c>
      <c r="B139" s="40">
        <f>SUM(B140:B147)</f>
        <v>0</v>
      </c>
    </row>
    <row r="140" spans="1:2" s="25" customFormat="1" ht="14.25">
      <c r="A140" s="47" t="s">
        <v>93</v>
      </c>
      <c r="B140" s="43"/>
    </row>
    <row r="141" spans="1:2" s="25" customFormat="1" ht="14.25">
      <c r="A141" s="47" t="s">
        <v>94</v>
      </c>
      <c r="B141" s="43"/>
    </row>
    <row r="142" spans="1:2" s="25" customFormat="1" ht="14.25">
      <c r="A142" s="47" t="s">
        <v>95</v>
      </c>
      <c r="B142" s="43"/>
    </row>
    <row r="143" spans="1:2" s="25" customFormat="1" ht="14.25">
      <c r="A143" s="47" t="s">
        <v>96</v>
      </c>
      <c r="B143" s="43"/>
    </row>
    <row r="144" spans="1:2" s="25" customFormat="1" ht="14.25">
      <c r="A144" s="47" t="s">
        <v>97</v>
      </c>
      <c r="B144" s="43"/>
    </row>
    <row r="145" spans="1:2" s="25" customFormat="1" ht="14.25">
      <c r="A145" s="47" t="s">
        <v>98</v>
      </c>
      <c r="B145" s="43"/>
    </row>
    <row r="146" spans="1:2" s="25" customFormat="1" ht="14.25">
      <c r="A146" s="47" t="s">
        <v>99</v>
      </c>
      <c r="B146" s="43"/>
    </row>
    <row r="147" spans="1:2" s="25" customFormat="1" ht="14.25">
      <c r="A147" s="47" t="s">
        <v>100</v>
      </c>
      <c r="B147" s="43"/>
    </row>
    <row r="148" spans="1:2" s="25" customFormat="1" ht="14.25">
      <c r="A148" s="53" t="s">
        <v>222</v>
      </c>
      <c r="B148" s="40">
        <f>SUM(B149:B150)</f>
        <v>0</v>
      </c>
    </row>
    <row r="149" spans="1:2" s="25" customFormat="1" ht="14.25">
      <c r="A149" s="46" t="s">
        <v>223</v>
      </c>
      <c r="B149" s="43"/>
    </row>
    <row r="150" spans="1:2" s="25" customFormat="1" ht="27">
      <c r="A150" s="46" t="s">
        <v>224</v>
      </c>
      <c r="B150" s="43"/>
    </row>
    <row r="151" spans="1:2" s="25" customFormat="1" ht="14.25">
      <c r="A151" s="53" t="s">
        <v>225</v>
      </c>
      <c r="B151" s="40">
        <f>SUM(B152:B153)</f>
        <v>0</v>
      </c>
    </row>
    <row r="152" spans="1:2" s="25" customFormat="1" ht="14.25">
      <c r="A152" s="46" t="s">
        <v>223</v>
      </c>
      <c r="B152" s="43"/>
    </row>
    <row r="153" spans="1:2" s="25" customFormat="1" ht="14.25">
      <c r="A153" s="46" t="s">
        <v>226</v>
      </c>
      <c r="B153" s="43"/>
    </row>
    <row r="154" spans="1:2" s="25" customFormat="1" ht="14.25">
      <c r="A154" s="53" t="s">
        <v>227</v>
      </c>
      <c r="B154" s="43"/>
    </row>
    <row r="155" spans="1:2" s="25" customFormat="1" ht="14.25">
      <c r="A155" s="53" t="s">
        <v>228</v>
      </c>
      <c r="B155" s="40">
        <f>SUM(B156:B158)</f>
        <v>0</v>
      </c>
    </row>
    <row r="156" spans="1:2" s="25" customFormat="1" ht="14.25">
      <c r="A156" s="46" t="s">
        <v>229</v>
      </c>
      <c r="B156" s="43"/>
    </row>
    <row r="157" spans="1:2" s="25" customFormat="1" ht="14.25">
      <c r="A157" s="46" t="s">
        <v>230</v>
      </c>
      <c r="B157" s="43"/>
    </row>
    <row r="158" spans="1:2" s="25" customFormat="1" ht="14.25">
      <c r="A158" s="46" t="s">
        <v>231</v>
      </c>
      <c r="B158" s="43"/>
    </row>
    <row r="159" spans="1:2" s="25" customFormat="1" ht="14.25">
      <c r="A159" s="42" t="s">
        <v>101</v>
      </c>
      <c r="B159" s="40">
        <f>SUM(B160)</f>
        <v>0</v>
      </c>
    </row>
    <row r="160" spans="1:2" s="25" customFormat="1" ht="14.25">
      <c r="A160" s="47" t="s">
        <v>102</v>
      </c>
      <c r="B160" s="40">
        <f>SUM(B161:B162)</f>
        <v>0</v>
      </c>
    </row>
    <row r="161" spans="1:2" s="25" customFormat="1" ht="14.25">
      <c r="A161" s="47" t="s">
        <v>103</v>
      </c>
      <c r="B161" s="43"/>
    </row>
    <row r="162" spans="1:2" s="25" customFormat="1" ht="14.25">
      <c r="A162" s="47" t="s">
        <v>104</v>
      </c>
      <c r="B162" s="43"/>
    </row>
    <row r="163" spans="1:2" s="25" customFormat="1" ht="14.25">
      <c r="A163" s="42" t="s">
        <v>105</v>
      </c>
      <c r="B163" s="40">
        <f>SUM(B164:B165,B174)</f>
        <v>1907</v>
      </c>
    </row>
    <row r="164" spans="1:2" s="25" customFormat="1" ht="14.25">
      <c r="A164" s="53" t="s">
        <v>232</v>
      </c>
      <c r="B164" s="43">
        <v>432</v>
      </c>
    </row>
    <row r="165" spans="1:2" s="25" customFormat="1" ht="14.25">
      <c r="A165" s="47" t="s">
        <v>233</v>
      </c>
      <c r="B165" s="40">
        <f>SUM(B166:B173)</f>
        <v>0</v>
      </c>
    </row>
    <row r="166" spans="1:2" s="25" customFormat="1" ht="14.25">
      <c r="A166" s="48" t="s">
        <v>106</v>
      </c>
      <c r="B166" s="43"/>
    </row>
    <row r="167" spans="1:2" s="25" customFormat="1" ht="14.25">
      <c r="A167" s="47" t="s">
        <v>107</v>
      </c>
      <c r="B167" s="43"/>
    </row>
    <row r="168" spans="1:2" s="25" customFormat="1" ht="14.25">
      <c r="A168" s="47" t="s">
        <v>108</v>
      </c>
      <c r="B168" s="43"/>
    </row>
    <row r="169" spans="1:2" s="25" customFormat="1" ht="14.25">
      <c r="A169" s="47" t="s">
        <v>109</v>
      </c>
      <c r="B169" s="43"/>
    </row>
    <row r="170" spans="1:2" s="25" customFormat="1" ht="14.25">
      <c r="A170" s="47" t="s">
        <v>110</v>
      </c>
      <c r="B170" s="43"/>
    </row>
    <row r="171" spans="1:2" s="25" customFormat="1" ht="14.25">
      <c r="A171" s="47" t="s">
        <v>111</v>
      </c>
      <c r="B171" s="43"/>
    </row>
    <row r="172" spans="1:2" s="25" customFormat="1" ht="14.25">
      <c r="A172" s="47" t="s">
        <v>112</v>
      </c>
      <c r="B172" s="43"/>
    </row>
    <row r="173" spans="1:2" s="25" customFormat="1" ht="14.25">
      <c r="A173" s="47" t="s">
        <v>113</v>
      </c>
      <c r="B173" s="43"/>
    </row>
    <row r="174" spans="1:2" s="25" customFormat="1" ht="14.25">
      <c r="A174" s="53" t="s">
        <v>234</v>
      </c>
      <c r="B174" s="40">
        <f>SUM(B175:B184)</f>
        <v>1475</v>
      </c>
    </row>
    <row r="175" spans="1:2" s="25" customFormat="1" ht="14.25">
      <c r="A175" s="48" t="s">
        <v>114</v>
      </c>
      <c r="B175" s="43">
        <v>8</v>
      </c>
    </row>
    <row r="176" spans="1:2" s="25" customFormat="1" ht="14.25">
      <c r="A176" s="47" t="s">
        <v>115</v>
      </c>
      <c r="B176" s="43">
        <v>44</v>
      </c>
    </row>
    <row r="177" spans="1:2" s="25" customFormat="1" ht="14.25">
      <c r="A177" s="47" t="s">
        <v>116</v>
      </c>
      <c r="B177" s="43">
        <v>32</v>
      </c>
    </row>
    <row r="178" spans="1:2" s="25" customFormat="1" ht="14.25">
      <c r="A178" s="47" t="s">
        <v>117</v>
      </c>
      <c r="B178" s="43"/>
    </row>
    <row r="179" spans="1:2" s="25" customFormat="1" ht="14.25">
      <c r="A179" s="47" t="s">
        <v>118</v>
      </c>
      <c r="B179" s="43">
        <v>34</v>
      </c>
    </row>
    <row r="180" spans="1:2" s="25" customFormat="1" ht="14.25">
      <c r="A180" s="47" t="s">
        <v>119</v>
      </c>
      <c r="B180" s="43"/>
    </row>
    <row r="181" spans="1:2" s="25" customFormat="1" ht="14.25">
      <c r="A181" s="47" t="s">
        <v>120</v>
      </c>
      <c r="B181" s="43"/>
    </row>
    <row r="182" spans="1:2" s="25" customFormat="1" ht="14.25">
      <c r="A182" s="47" t="s">
        <v>121</v>
      </c>
      <c r="B182" s="43"/>
    </row>
    <row r="183" spans="1:2" s="25" customFormat="1" ht="14.25">
      <c r="A183" s="47" t="s">
        <v>122</v>
      </c>
      <c r="B183" s="43">
        <v>30</v>
      </c>
    </row>
    <row r="184" spans="1:2" s="25" customFormat="1" ht="14.25">
      <c r="A184" s="47" t="s">
        <v>123</v>
      </c>
      <c r="B184" s="43">
        <v>1327</v>
      </c>
    </row>
    <row r="185" spans="1:2" s="25" customFormat="1" ht="14.25">
      <c r="A185" s="42" t="s">
        <v>124</v>
      </c>
      <c r="B185" s="40">
        <f>SUM(B186:B202)</f>
        <v>3284</v>
      </c>
    </row>
    <row r="186" spans="1:2" s="25" customFormat="1" ht="14.25">
      <c r="A186" s="42" t="s">
        <v>235</v>
      </c>
      <c r="B186" s="43"/>
    </row>
    <row r="187" spans="1:2" s="25" customFormat="1" ht="14.25">
      <c r="A187" s="42" t="s">
        <v>236</v>
      </c>
      <c r="B187" s="43"/>
    </row>
    <row r="188" spans="1:2" s="25" customFormat="1" ht="14.25">
      <c r="A188" s="54" t="s">
        <v>237</v>
      </c>
      <c r="B188" s="43"/>
    </row>
    <row r="189" spans="1:2" s="25" customFormat="1" ht="14.25">
      <c r="A189" s="54" t="s">
        <v>238</v>
      </c>
      <c r="B189" s="43">
        <v>2832</v>
      </c>
    </row>
    <row r="190" spans="1:2" s="25" customFormat="1" ht="14.25">
      <c r="A190" s="54" t="s">
        <v>239</v>
      </c>
      <c r="B190" s="43"/>
    </row>
    <row r="191" spans="1:2" s="25" customFormat="1" ht="14.25">
      <c r="A191" s="54" t="s">
        <v>240</v>
      </c>
      <c r="B191" s="43"/>
    </row>
    <row r="192" spans="1:2" s="25" customFormat="1" ht="14.25">
      <c r="A192" s="54" t="s">
        <v>241</v>
      </c>
      <c r="B192" s="43"/>
    </row>
    <row r="193" spans="1:2" s="25" customFormat="1" ht="14.25">
      <c r="A193" s="54" t="s">
        <v>242</v>
      </c>
      <c r="B193" s="43"/>
    </row>
    <row r="194" spans="1:2" s="25" customFormat="1" ht="14.25">
      <c r="A194" s="54" t="s">
        <v>243</v>
      </c>
      <c r="B194" s="43"/>
    </row>
    <row r="195" spans="1:2" s="25" customFormat="1" ht="14.25">
      <c r="A195" s="54" t="s">
        <v>244</v>
      </c>
      <c r="B195" s="43"/>
    </row>
    <row r="196" spans="1:2" s="25" customFormat="1" ht="14.25">
      <c r="A196" s="54" t="s">
        <v>245</v>
      </c>
      <c r="B196" s="43"/>
    </row>
    <row r="197" spans="1:2" s="25" customFormat="1" ht="14.25">
      <c r="A197" s="54" t="s">
        <v>246</v>
      </c>
      <c r="B197" s="43"/>
    </row>
    <row r="198" spans="1:2" s="25" customFormat="1" ht="14.25">
      <c r="A198" s="54" t="s">
        <v>247</v>
      </c>
      <c r="B198" s="43">
        <v>452</v>
      </c>
    </row>
    <row r="199" spans="1:2" s="25" customFormat="1" ht="14.25">
      <c r="A199" s="54" t="s">
        <v>248</v>
      </c>
      <c r="B199" s="43"/>
    </row>
    <row r="200" spans="1:2" s="25" customFormat="1" ht="14.25">
      <c r="A200" s="44" t="s">
        <v>249</v>
      </c>
      <c r="B200" s="43"/>
    </row>
    <row r="201" spans="1:2" s="25" customFormat="1" ht="14.25">
      <c r="A201" s="42" t="s">
        <v>250</v>
      </c>
      <c r="B201" s="43"/>
    </row>
    <row r="202" spans="1:2" s="25" customFormat="1" ht="14.25">
      <c r="A202" s="42" t="s">
        <v>251</v>
      </c>
      <c r="B202" s="43"/>
    </row>
    <row r="203" spans="1:2" s="25" customFormat="1" ht="14.25">
      <c r="A203" s="42" t="s">
        <v>125</v>
      </c>
      <c r="B203" s="40">
        <f>SUM(B204:B220)</f>
        <v>0</v>
      </c>
    </row>
    <row r="204" spans="1:2" s="25" customFormat="1" ht="14.25">
      <c r="A204" s="42" t="s">
        <v>252</v>
      </c>
      <c r="B204" s="35"/>
    </row>
    <row r="205" spans="1:2" s="25" customFormat="1" ht="14.25">
      <c r="A205" s="42" t="s">
        <v>253</v>
      </c>
      <c r="B205" s="35"/>
    </row>
    <row r="206" spans="1:2" s="25" customFormat="1" ht="14.25">
      <c r="A206" s="54" t="s">
        <v>254</v>
      </c>
      <c r="B206" s="43"/>
    </row>
    <row r="207" spans="1:2" s="25" customFormat="1" ht="14.25">
      <c r="A207" s="54" t="s">
        <v>255</v>
      </c>
      <c r="B207" s="43"/>
    </row>
    <row r="208" spans="1:2" s="25" customFormat="1" ht="14.25">
      <c r="A208" s="54" t="s">
        <v>256</v>
      </c>
      <c r="B208" s="43"/>
    </row>
    <row r="209" spans="1:2" s="25" customFormat="1" ht="14.25">
      <c r="A209" s="54" t="s">
        <v>257</v>
      </c>
      <c r="B209" s="43"/>
    </row>
    <row r="210" spans="1:2" s="25" customFormat="1" ht="14.25">
      <c r="A210" s="54" t="s">
        <v>258</v>
      </c>
      <c r="B210" s="43"/>
    </row>
    <row r="211" spans="1:2" s="25" customFormat="1" ht="14.25">
      <c r="A211" s="54" t="s">
        <v>259</v>
      </c>
      <c r="B211" s="43"/>
    </row>
    <row r="212" spans="1:2" s="25" customFormat="1" ht="14.25">
      <c r="A212" s="54" t="s">
        <v>260</v>
      </c>
      <c r="B212" s="43"/>
    </row>
    <row r="213" spans="1:2" s="25" customFormat="1" ht="14.25">
      <c r="A213" s="54" t="s">
        <v>261</v>
      </c>
      <c r="B213" s="43"/>
    </row>
    <row r="214" spans="1:2" s="25" customFormat="1" ht="14.25">
      <c r="A214" s="54" t="s">
        <v>262</v>
      </c>
      <c r="B214" s="43"/>
    </row>
    <row r="215" spans="1:2" s="25" customFormat="1" ht="14.25">
      <c r="A215" s="54" t="s">
        <v>263</v>
      </c>
      <c r="B215" s="43"/>
    </row>
    <row r="216" spans="1:2" s="25" customFormat="1" ht="14.25">
      <c r="A216" s="54" t="s">
        <v>264</v>
      </c>
      <c r="B216" s="43"/>
    </row>
    <row r="217" spans="1:2" s="25" customFormat="1" ht="14.25">
      <c r="A217" s="54" t="s">
        <v>265</v>
      </c>
      <c r="B217" s="43"/>
    </row>
    <row r="218" spans="1:2" s="25" customFormat="1" ht="14.25">
      <c r="A218" s="44" t="s">
        <v>266</v>
      </c>
      <c r="B218" s="35"/>
    </row>
    <row r="219" spans="1:2" s="25" customFormat="1" ht="14.25">
      <c r="A219" s="42" t="s">
        <v>267</v>
      </c>
      <c r="B219" s="35"/>
    </row>
    <row r="220" spans="1:2" s="25" customFormat="1" ht="14.25">
      <c r="A220" s="42" t="s">
        <v>268</v>
      </c>
      <c r="B220" s="35"/>
    </row>
    <row r="221" spans="1:2" s="25" customFormat="1" ht="14.25">
      <c r="A221" s="42"/>
      <c r="B221" s="35"/>
    </row>
    <row r="222" spans="1:2" s="25" customFormat="1" ht="14.25">
      <c r="A222" s="42"/>
      <c r="B222" s="35"/>
    </row>
    <row r="223" spans="1:2" s="25" customFormat="1" ht="14.25">
      <c r="A223" s="42"/>
      <c r="B223" s="35"/>
    </row>
    <row r="224" spans="1:2" s="25" customFormat="1" ht="14.25">
      <c r="A224" s="42"/>
      <c r="B224" s="35"/>
    </row>
    <row r="225" spans="1:2" s="25" customFormat="1" ht="14.25">
      <c r="A225" s="42"/>
      <c r="B225" s="35"/>
    </row>
    <row r="226" spans="1:2" s="25" customFormat="1" ht="14.25">
      <c r="A226" s="42"/>
      <c r="B226" s="35"/>
    </row>
    <row r="227" spans="1:2" s="25" customFormat="1" ht="14.25">
      <c r="A227" s="47"/>
      <c r="B227" s="35"/>
    </row>
    <row r="228" spans="1:2" s="25" customFormat="1" ht="14.25">
      <c r="A228" s="55" t="s">
        <v>127</v>
      </c>
      <c r="B228" s="40">
        <f>SUM(B5,B18,B30,B37,B83,B107,B159,B163,B185,B203)</f>
        <v>72927</v>
      </c>
    </row>
    <row r="229" spans="1:2" s="25" customFormat="1" ht="14.25">
      <c r="A229" s="56" t="s">
        <v>128</v>
      </c>
      <c r="B229" s="40">
        <f>SUM(B230,B233:B235,B238)</f>
        <v>52116</v>
      </c>
    </row>
    <row r="230" spans="1:2" s="25" customFormat="1" ht="14.25">
      <c r="A230" s="43" t="s">
        <v>130</v>
      </c>
      <c r="B230" s="40">
        <f>SUM(B231:B232)</f>
        <v>0</v>
      </c>
    </row>
    <row r="231" spans="1:2" s="25" customFormat="1" ht="14.25">
      <c r="A231" s="43" t="s">
        <v>132</v>
      </c>
      <c r="B231" s="35"/>
    </row>
    <row r="232" spans="1:2" s="25" customFormat="1" ht="14.25">
      <c r="A232" s="43" t="s">
        <v>134</v>
      </c>
      <c r="B232" s="35"/>
    </row>
    <row r="233" spans="1:2" s="25" customFormat="1" ht="14.25">
      <c r="A233" s="43" t="s">
        <v>135</v>
      </c>
      <c r="B233" s="35">
        <v>51141</v>
      </c>
    </row>
    <row r="234" spans="1:2" s="25" customFormat="1" ht="14.25">
      <c r="A234" s="43" t="s">
        <v>136</v>
      </c>
      <c r="B234" s="35"/>
    </row>
    <row r="235" spans="1:2" s="25" customFormat="1" ht="14.25">
      <c r="A235" s="57" t="s">
        <v>269</v>
      </c>
      <c r="B235" s="40">
        <f>SUM(B236:B237)</f>
        <v>975</v>
      </c>
    </row>
    <row r="236" spans="1:2" s="25" customFormat="1" ht="14.25">
      <c r="A236" s="58" t="s">
        <v>270</v>
      </c>
      <c r="B236" s="35">
        <v>975</v>
      </c>
    </row>
    <row r="237" spans="1:2" s="25" customFormat="1" ht="14.25">
      <c r="A237" s="58" t="s">
        <v>271</v>
      </c>
      <c r="B237" s="35"/>
    </row>
    <row r="238" spans="1:2" s="25" customFormat="1" ht="14.25">
      <c r="A238" s="57" t="s">
        <v>272</v>
      </c>
      <c r="B238" s="35"/>
    </row>
    <row r="239" spans="1:2" s="25" customFormat="1" ht="14.25">
      <c r="A239" s="57"/>
      <c r="B239" s="35"/>
    </row>
    <row r="240" spans="1:2" s="25" customFormat="1" ht="14.25">
      <c r="A240" s="57"/>
      <c r="B240" s="35"/>
    </row>
    <row r="241" spans="1:2" s="25" customFormat="1" ht="14.25">
      <c r="A241" s="57"/>
      <c r="B241" s="35"/>
    </row>
    <row r="242" spans="1:2" s="25" customFormat="1" ht="14.25">
      <c r="A242" s="57"/>
      <c r="B242" s="35"/>
    </row>
    <row r="243" spans="1:2" s="25" customFormat="1" ht="14.25">
      <c r="A243" s="55" t="s">
        <v>7</v>
      </c>
      <c r="B243" s="40">
        <f>SUM(B228:B229)</f>
        <v>125043</v>
      </c>
    </row>
    <row r="244" spans="1:2" s="25" customFormat="1" ht="14.25">
      <c r="B244" s="26"/>
    </row>
    <row r="245" spans="1:2" s="25" customFormat="1" ht="14.25">
      <c r="B245" s="26"/>
    </row>
    <row r="246" spans="1:2" s="25" customFormat="1" ht="14.25">
      <c r="B246" s="26"/>
    </row>
    <row r="247" spans="1:2" s="25" customFormat="1" ht="14.25">
      <c r="B247" s="26"/>
    </row>
    <row r="248" spans="1:2" s="25" customFormat="1" ht="14.25">
      <c r="B248" s="26"/>
    </row>
  </sheetData>
  <protectedRanges>
    <protectedRange sqref="B7:B10 B13:B15 B17:B19 B21 B23:B26 B29:B40 B42:B45 B47:B52 B55:B59 B61:B64 B66:B69 B71:B74 B77:B80 B82:B85 B87:B90 B92:B99 B101:B106 B108:B115 B118:B123 B125:B126 B129:B133 B135 B137:B144 B146:B157 B176:B181" name="区域2_2"/>
  </protectedRanges>
  <mergeCells count="1">
    <mergeCell ref="A2:B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48"/>
  <sheetViews>
    <sheetView tabSelected="1" workbookViewId="0">
      <pane xSplit="1" ySplit="4" topLeftCell="B5" activePane="bottomRight" state="frozen"/>
      <selection pane="topRight" activeCell="B1" sqref="B1"/>
      <selection pane="bottomLeft" activeCell="A5" sqref="A5"/>
      <selection pane="bottomRight" activeCell="A11" sqref="A11"/>
    </sheetView>
  </sheetViews>
  <sheetFormatPr defaultRowHeight="13.5"/>
  <cols>
    <col min="1" max="1" width="58.375" style="12" customWidth="1"/>
    <col min="2" max="2" width="26.25" style="11" customWidth="1"/>
    <col min="3" max="16384" width="9" style="12"/>
  </cols>
  <sheetData>
    <row r="1" spans="1:2">
      <c r="A1" s="12" t="s">
        <v>141</v>
      </c>
    </row>
    <row r="2" spans="1:2" ht="20.25">
      <c r="A2" s="59" t="s">
        <v>279</v>
      </c>
      <c r="B2" s="60"/>
    </row>
    <row r="3" spans="1:2" s="25" customFormat="1" ht="14.25">
      <c r="B3" s="28" t="s">
        <v>0</v>
      </c>
    </row>
    <row r="4" spans="1:2" s="25" customFormat="1" ht="17.25" customHeight="1">
      <c r="A4" s="3" t="s">
        <v>1</v>
      </c>
      <c r="B4" s="4" t="s">
        <v>2</v>
      </c>
    </row>
    <row r="5" spans="1:2" s="25" customFormat="1" ht="14.25">
      <c r="A5" s="39" t="s">
        <v>169</v>
      </c>
      <c r="B5" s="40">
        <f>SUM(B6,B11,B15)</f>
        <v>37</v>
      </c>
    </row>
    <row r="6" spans="1:2" s="25" customFormat="1" ht="14.25">
      <c r="A6" s="41" t="s">
        <v>170</v>
      </c>
      <c r="B6" s="40">
        <f>SUM(B7:B10)</f>
        <v>18</v>
      </c>
    </row>
    <row r="7" spans="1:2" s="25" customFormat="1" ht="14.25">
      <c r="A7" s="42" t="s">
        <v>14</v>
      </c>
      <c r="B7" s="43"/>
    </row>
    <row r="8" spans="1:2" s="25" customFormat="1" ht="14.25">
      <c r="A8" s="42" t="s">
        <v>171</v>
      </c>
      <c r="B8" s="43"/>
    </row>
    <row r="9" spans="1:2" s="25" customFormat="1" ht="14.25">
      <c r="A9" s="44" t="s">
        <v>172</v>
      </c>
      <c r="B9" s="43"/>
    </row>
    <row r="10" spans="1:2" s="25" customFormat="1" ht="14.25">
      <c r="A10" s="42" t="s">
        <v>15</v>
      </c>
      <c r="B10" s="43">
        <v>18</v>
      </c>
    </row>
    <row r="11" spans="1:2" s="25" customFormat="1" ht="14.25">
      <c r="A11" s="41" t="s">
        <v>173</v>
      </c>
      <c r="B11" s="40">
        <f>SUM(B12:B14)</f>
        <v>19</v>
      </c>
    </row>
    <row r="12" spans="1:2" s="25" customFormat="1" ht="14.25">
      <c r="A12" s="45" t="s">
        <v>174</v>
      </c>
      <c r="B12" s="43"/>
    </row>
    <row r="13" spans="1:2" s="25" customFormat="1" ht="14.25">
      <c r="A13" s="45" t="s">
        <v>175</v>
      </c>
      <c r="B13" s="43"/>
    </row>
    <row r="14" spans="1:2" s="25" customFormat="1" ht="14.25">
      <c r="A14" s="45" t="s">
        <v>176</v>
      </c>
      <c r="B14" s="43">
        <v>19</v>
      </c>
    </row>
    <row r="15" spans="1:2" s="25" customFormat="1" ht="14.25">
      <c r="A15" s="45" t="s">
        <v>177</v>
      </c>
      <c r="B15" s="40">
        <f>SUM(B16:B17)</f>
        <v>0</v>
      </c>
    </row>
    <row r="16" spans="1:2" s="25" customFormat="1" ht="14.25">
      <c r="A16" s="46" t="s">
        <v>178</v>
      </c>
      <c r="B16" s="43"/>
    </row>
    <row r="17" spans="1:2" s="25" customFormat="1" ht="14.25">
      <c r="A17" s="46" t="s">
        <v>179</v>
      </c>
      <c r="B17" s="43"/>
    </row>
    <row r="18" spans="1:2" s="25" customFormat="1" ht="14.25">
      <c r="A18" s="39" t="s">
        <v>16</v>
      </c>
      <c r="B18" s="40">
        <f>SUM(B19,B23,B27)</f>
        <v>1159</v>
      </c>
    </row>
    <row r="19" spans="1:2" s="25" customFormat="1" ht="14.25">
      <c r="A19" s="42" t="s">
        <v>18</v>
      </c>
      <c r="B19" s="40">
        <f>SUM(B20:B22)</f>
        <v>1159</v>
      </c>
    </row>
    <row r="20" spans="1:2" s="25" customFormat="1" ht="14.25">
      <c r="A20" s="42" t="s">
        <v>20</v>
      </c>
      <c r="B20" s="43">
        <v>1159</v>
      </c>
    </row>
    <row r="21" spans="1:2" s="25" customFormat="1" ht="14.25">
      <c r="A21" s="42" t="s">
        <v>180</v>
      </c>
      <c r="B21" s="43"/>
    </row>
    <row r="22" spans="1:2" s="25" customFormat="1" ht="14.25">
      <c r="A22" s="42" t="s">
        <v>23</v>
      </c>
      <c r="B22" s="43"/>
    </row>
    <row r="23" spans="1:2" s="25" customFormat="1" ht="14.25">
      <c r="A23" s="44" t="s">
        <v>181</v>
      </c>
      <c r="B23" s="40">
        <f>SUM(B24:B26)</f>
        <v>0</v>
      </c>
    </row>
    <row r="24" spans="1:2" s="25" customFormat="1" ht="14.25">
      <c r="A24" s="42" t="s">
        <v>20</v>
      </c>
      <c r="B24" s="43"/>
    </row>
    <row r="25" spans="1:2" s="25" customFormat="1" ht="14.25">
      <c r="A25" s="42" t="s">
        <v>22</v>
      </c>
      <c r="B25" s="43"/>
    </row>
    <row r="26" spans="1:2" s="25" customFormat="1" ht="14.25">
      <c r="A26" s="47" t="s">
        <v>26</v>
      </c>
      <c r="B26" s="43"/>
    </row>
    <row r="27" spans="1:2" s="25" customFormat="1" ht="14.25">
      <c r="A27" s="45" t="s">
        <v>182</v>
      </c>
      <c r="B27" s="40">
        <f>SUM(B28:B29)</f>
        <v>0</v>
      </c>
    </row>
    <row r="28" spans="1:2" s="25" customFormat="1" ht="14.25">
      <c r="A28" s="46" t="s">
        <v>180</v>
      </c>
      <c r="B28" s="43"/>
    </row>
    <row r="29" spans="1:2" s="25" customFormat="1" ht="14.25">
      <c r="A29" s="46" t="s">
        <v>183</v>
      </c>
      <c r="B29" s="43"/>
    </row>
    <row r="30" spans="1:2" s="25" customFormat="1" ht="14.25">
      <c r="A30" s="39" t="s">
        <v>28</v>
      </c>
      <c r="B30" s="40">
        <f>SUM(B31:B32)</f>
        <v>0</v>
      </c>
    </row>
    <row r="31" spans="1:2" s="25" customFormat="1" ht="14.25">
      <c r="A31" s="39" t="s">
        <v>29</v>
      </c>
      <c r="B31" s="43"/>
    </row>
    <row r="32" spans="1:2" s="25" customFormat="1" ht="14.25">
      <c r="A32" s="39" t="s">
        <v>30</v>
      </c>
      <c r="B32" s="40">
        <f>SUM(B33:B36)</f>
        <v>0</v>
      </c>
    </row>
    <row r="33" spans="1:2" s="25" customFormat="1" ht="14.25">
      <c r="A33" s="39" t="s">
        <v>184</v>
      </c>
      <c r="B33" s="43"/>
    </row>
    <row r="34" spans="1:2" s="25" customFormat="1" ht="14.25">
      <c r="A34" s="39" t="s">
        <v>185</v>
      </c>
      <c r="B34" s="43"/>
    </row>
    <row r="35" spans="1:2" s="25" customFormat="1" ht="14.25">
      <c r="A35" s="39" t="s">
        <v>186</v>
      </c>
      <c r="B35" s="43"/>
    </row>
    <row r="36" spans="1:2" s="25" customFormat="1" ht="14.25">
      <c r="A36" s="39" t="s">
        <v>187</v>
      </c>
      <c r="B36" s="43"/>
    </row>
    <row r="37" spans="1:2" s="25" customFormat="1" ht="14.25">
      <c r="A37" s="39" t="s">
        <v>34</v>
      </c>
      <c r="B37" s="40">
        <f>SUM(B38,B51,B55:B56,B62,B66,B70,B74,B80)</f>
        <v>65345</v>
      </c>
    </row>
    <row r="38" spans="1:2" s="27" customFormat="1" ht="14.25">
      <c r="A38" s="39" t="s">
        <v>35</v>
      </c>
      <c r="B38" s="40">
        <f>SUM(B39:B50)</f>
        <v>52059</v>
      </c>
    </row>
    <row r="39" spans="1:2" s="25" customFormat="1" ht="14.25">
      <c r="A39" s="47" t="s">
        <v>36</v>
      </c>
      <c r="B39" s="43">
        <v>7639</v>
      </c>
    </row>
    <row r="40" spans="1:2" s="25" customFormat="1" ht="14.25">
      <c r="A40" s="47" t="s">
        <v>37</v>
      </c>
      <c r="B40" s="43">
        <v>1181</v>
      </c>
    </row>
    <row r="41" spans="1:2" s="25" customFormat="1" ht="14.25">
      <c r="A41" s="47" t="s">
        <v>38</v>
      </c>
      <c r="B41" s="43">
        <v>29968</v>
      </c>
    </row>
    <row r="42" spans="1:2" s="25" customFormat="1" ht="14.25">
      <c r="A42" s="47" t="s">
        <v>39</v>
      </c>
      <c r="B42" s="43">
        <v>1026</v>
      </c>
    </row>
    <row r="43" spans="1:2" s="25" customFormat="1" ht="14.25">
      <c r="A43" s="47" t="s">
        <v>40</v>
      </c>
      <c r="B43" s="43"/>
    </row>
    <row r="44" spans="1:2" s="25" customFormat="1" ht="14.25">
      <c r="A44" s="47" t="s">
        <v>41</v>
      </c>
      <c r="B44" s="43">
        <v>683</v>
      </c>
    </row>
    <row r="45" spans="1:2" s="25" customFormat="1" ht="14.25">
      <c r="A45" s="47" t="s">
        <v>42</v>
      </c>
      <c r="B45" s="43"/>
    </row>
    <row r="46" spans="1:2" s="25" customFormat="1" ht="14.25">
      <c r="A46" s="47" t="s">
        <v>43</v>
      </c>
      <c r="B46" s="43"/>
    </row>
    <row r="47" spans="1:2" s="25" customFormat="1" ht="14.25">
      <c r="A47" s="47" t="s">
        <v>44</v>
      </c>
      <c r="B47" s="43">
        <v>962</v>
      </c>
    </row>
    <row r="48" spans="1:2" s="25" customFormat="1" ht="14.25">
      <c r="A48" s="48" t="s">
        <v>188</v>
      </c>
      <c r="B48" s="43"/>
    </row>
    <row r="49" spans="1:2" s="25" customFormat="1" ht="14.25">
      <c r="A49" s="48" t="s">
        <v>45</v>
      </c>
      <c r="B49" s="43"/>
    </row>
    <row r="50" spans="1:2" s="25" customFormat="1" ht="14.25">
      <c r="A50" s="47" t="s">
        <v>189</v>
      </c>
      <c r="B50" s="43">
        <v>10600</v>
      </c>
    </row>
    <row r="51" spans="1:2" s="25" customFormat="1" ht="14.25">
      <c r="A51" s="39" t="s">
        <v>46</v>
      </c>
      <c r="B51" s="40">
        <f>SUM(B52:B54)</f>
        <v>1178</v>
      </c>
    </row>
    <row r="52" spans="1:2" s="25" customFormat="1" ht="14.25">
      <c r="A52" s="47" t="s">
        <v>36</v>
      </c>
      <c r="B52" s="43">
        <v>900</v>
      </c>
    </row>
    <row r="53" spans="1:2" s="25" customFormat="1" ht="14.25">
      <c r="A53" s="47" t="s">
        <v>37</v>
      </c>
      <c r="B53" s="43">
        <v>278</v>
      </c>
    </row>
    <row r="54" spans="1:2" s="25" customFormat="1" ht="14.25">
      <c r="A54" s="47" t="s">
        <v>47</v>
      </c>
      <c r="B54" s="43"/>
    </row>
    <row r="55" spans="1:2" s="25" customFormat="1" ht="14.25">
      <c r="A55" s="49" t="s">
        <v>190</v>
      </c>
      <c r="B55" s="43">
        <v>1190</v>
      </c>
    </row>
    <row r="56" spans="1:2" s="25" customFormat="1" ht="14.25">
      <c r="A56" s="49" t="s">
        <v>191</v>
      </c>
      <c r="B56" s="40">
        <f>SUM(B57:B61)</f>
        <v>1160</v>
      </c>
    </row>
    <row r="57" spans="1:2" s="25" customFormat="1" ht="14.25">
      <c r="A57" s="47" t="s">
        <v>48</v>
      </c>
      <c r="B57" s="43">
        <v>1160</v>
      </c>
    </row>
    <row r="58" spans="1:2" s="25" customFormat="1" ht="14.25">
      <c r="A58" s="47" t="s">
        <v>49</v>
      </c>
      <c r="B58" s="43"/>
    </row>
    <row r="59" spans="1:2" s="25" customFormat="1" ht="14.25">
      <c r="A59" s="47" t="s">
        <v>50</v>
      </c>
      <c r="B59" s="43"/>
    </row>
    <row r="60" spans="1:2" s="25" customFormat="1" ht="14.25">
      <c r="A60" s="47" t="s">
        <v>51</v>
      </c>
      <c r="B60" s="43"/>
    </row>
    <row r="61" spans="1:2" s="25" customFormat="1" ht="14.25">
      <c r="A61" s="47" t="s">
        <v>52</v>
      </c>
      <c r="B61" s="43"/>
    </row>
    <row r="62" spans="1:2" s="25" customFormat="1" ht="14.25">
      <c r="A62" s="49" t="s">
        <v>192</v>
      </c>
      <c r="B62" s="40">
        <f>SUM(B63:B65)</f>
        <v>358</v>
      </c>
    </row>
    <row r="63" spans="1:2" s="25" customFormat="1" ht="14.25">
      <c r="A63" s="39" t="s">
        <v>193</v>
      </c>
      <c r="B63" s="43">
        <v>350</v>
      </c>
    </row>
    <row r="64" spans="1:2" s="25" customFormat="1" ht="14.25">
      <c r="A64" s="39" t="s">
        <v>194</v>
      </c>
      <c r="B64" s="43">
        <v>8</v>
      </c>
    </row>
    <row r="65" spans="1:2" s="25" customFormat="1" ht="14.25">
      <c r="A65" s="39" t="s">
        <v>195</v>
      </c>
      <c r="B65" s="43"/>
    </row>
    <row r="66" spans="1:2" s="25" customFormat="1" ht="14.25">
      <c r="A66" s="50" t="s">
        <v>196</v>
      </c>
      <c r="B66" s="40">
        <f>SUM(B67:B69)</f>
        <v>2000</v>
      </c>
    </row>
    <row r="67" spans="1:2" s="25" customFormat="1" ht="14.25">
      <c r="A67" s="46" t="s">
        <v>197</v>
      </c>
      <c r="B67" s="43">
        <v>2000</v>
      </c>
    </row>
    <row r="68" spans="1:2" s="25" customFormat="1" ht="14.25">
      <c r="A68" s="46" t="s">
        <v>198</v>
      </c>
      <c r="B68" s="43"/>
    </row>
    <row r="69" spans="1:2" s="25" customFormat="1" ht="14.25">
      <c r="A69" s="51" t="s">
        <v>199</v>
      </c>
      <c r="B69" s="43"/>
    </row>
    <row r="70" spans="1:2" s="25" customFormat="1" ht="14.25">
      <c r="A70" s="50" t="s">
        <v>200</v>
      </c>
      <c r="B70" s="40">
        <f>SUM(B71:B73)</f>
        <v>7400</v>
      </c>
    </row>
    <row r="71" spans="1:2" s="25" customFormat="1" ht="14.25">
      <c r="A71" s="46" t="s">
        <v>197</v>
      </c>
      <c r="B71" s="43">
        <v>7400</v>
      </c>
    </row>
    <row r="72" spans="1:2" s="25" customFormat="1" ht="14.25">
      <c r="A72" s="46" t="s">
        <v>198</v>
      </c>
      <c r="B72" s="43"/>
    </row>
    <row r="73" spans="1:2" s="25" customFormat="1" ht="14.25">
      <c r="A73" s="52" t="s">
        <v>201</v>
      </c>
      <c r="B73" s="43"/>
    </row>
    <row r="74" spans="1:2" s="25" customFormat="1" ht="14.25">
      <c r="A74" s="50" t="s">
        <v>202</v>
      </c>
      <c r="B74" s="40">
        <f>SUM(B75:B79)</f>
        <v>0</v>
      </c>
    </row>
    <row r="75" spans="1:2" s="25" customFormat="1" ht="14.25">
      <c r="A75" s="46" t="s">
        <v>203</v>
      </c>
      <c r="B75" s="43"/>
    </row>
    <row r="76" spans="1:2" s="25" customFormat="1" ht="14.25">
      <c r="A76" s="46" t="s">
        <v>204</v>
      </c>
      <c r="B76" s="43"/>
    </row>
    <row r="77" spans="1:2" s="25" customFormat="1" ht="14.25">
      <c r="A77" s="46" t="s">
        <v>205</v>
      </c>
      <c r="B77" s="43"/>
    </row>
    <row r="78" spans="1:2" s="25" customFormat="1" ht="14.25">
      <c r="A78" s="46" t="s">
        <v>206</v>
      </c>
      <c r="B78" s="43"/>
    </row>
    <row r="79" spans="1:2" s="25" customFormat="1" ht="14.25">
      <c r="A79" s="46" t="s">
        <v>207</v>
      </c>
      <c r="B79" s="43"/>
    </row>
    <row r="80" spans="1:2" s="25" customFormat="1" ht="14.25">
      <c r="A80" s="50" t="s">
        <v>208</v>
      </c>
      <c r="B80" s="40">
        <f>SUM(B81:B82)</f>
        <v>0</v>
      </c>
    </row>
    <row r="81" spans="1:2" s="25" customFormat="1" ht="14.25">
      <c r="A81" s="46" t="s">
        <v>193</v>
      </c>
      <c r="B81" s="43"/>
    </row>
    <row r="82" spans="1:2" s="25" customFormat="1" ht="14.25">
      <c r="A82" s="46" t="s">
        <v>209</v>
      </c>
      <c r="B82" s="43"/>
    </row>
    <row r="83" spans="1:2" s="25" customFormat="1" ht="14.25">
      <c r="A83" s="39" t="s">
        <v>53</v>
      </c>
      <c r="B83" s="40">
        <f>SUM(B84,B89,B94,B99,B102)</f>
        <v>0</v>
      </c>
    </row>
    <row r="84" spans="1:2" s="25" customFormat="1" ht="14.25">
      <c r="A84" s="53" t="s">
        <v>210</v>
      </c>
      <c r="B84" s="40">
        <f>SUM(B85:B88)</f>
        <v>0</v>
      </c>
    </row>
    <row r="85" spans="1:2" s="25" customFormat="1" ht="14.25">
      <c r="A85" s="47" t="s">
        <v>22</v>
      </c>
      <c r="B85" s="43"/>
    </row>
    <row r="86" spans="1:2" s="25" customFormat="1" ht="14.25">
      <c r="A86" s="47" t="s">
        <v>54</v>
      </c>
      <c r="B86" s="43"/>
    </row>
    <row r="87" spans="1:2" s="25" customFormat="1" ht="14.25">
      <c r="A87" s="47" t="s">
        <v>55</v>
      </c>
      <c r="B87" s="43"/>
    </row>
    <row r="88" spans="1:2" s="25" customFormat="1" ht="14.25">
      <c r="A88" s="47" t="s">
        <v>56</v>
      </c>
      <c r="B88" s="43"/>
    </row>
    <row r="89" spans="1:2" s="25" customFormat="1" ht="14.25">
      <c r="A89" s="47" t="s">
        <v>57</v>
      </c>
      <c r="B89" s="40">
        <f>SUM(B90:B93)</f>
        <v>0</v>
      </c>
    </row>
    <row r="90" spans="1:2" s="25" customFormat="1" ht="14.25">
      <c r="A90" s="47" t="s">
        <v>22</v>
      </c>
      <c r="B90" s="43"/>
    </row>
    <row r="91" spans="1:2" s="25" customFormat="1" ht="14.25">
      <c r="A91" s="47" t="s">
        <v>54</v>
      </c>
      <c r="B91" s="43"/>
    </row>
    <row r="92" spans="1:2" s="25" customFormat="1" ht="14.25">
      <c r="A92" s="47" t="s">
        <v>58</v>
      </c>
      <c r="B92" s="43"/>
    </row>
    <row r="93" spans="1:2" s="25" customFormat="1" ht="14.25">
      <c r="A93" s="47" t="s">
        <v>59</v>
      </c>
      <c r="B93" s="43"/>
    </row>
    <row r="94" spans="1:2" s="25" customFormat="1" ht="14.25">
      <c r="A94" s="53" t="s">
        <v>211</v>
      </c>
      <c r="B94" s="40">
        <f>SUM(B95:B98)</f>
        <v>0</v>
      </c>
    </row>
    <row r="95" spans="1:2" s="25" customFormat="1" ht="14.25">
      <c r="A95" s="47" t="s">
        <v>60</v>
      </c>
      <c r="B95" s="43"/>
    </row>
    <row r="96" spans="1:2" s="25" customFormat="1" ht="14.25">
      <c r="A96" s="47" t="s">
        <v>61</v>
      </c>
      <c r="B96" s="43"/>
    </row>
    <row r="97" spans="1:2" s="25" customFormat="1" ht="14.25">
      <c r="A97" s="47" t="s">
        <v>62</v>
      </c>
      <c r="B97" s="43"/>
    </row>
    <row r="98" spans="1:2" s="25" customFormat="1" ht="14.25">
      <c r="A98" s="47" t="s">
        <v>63</v>
      </c>
      <c r="B98" s="43"/>
    </row>
    <row r="99" spans="1:2" s="25" customFormat="1" ht="14.25">
      <c r="A99" s="46" t="s">
        <v>212</v>
      </c>
      <c r="B99" s="40">
        <f>SUM(B100:B101)</f>
        <v>0</v>
      </c>
    </row>
    <row r="100" spans="1:2" s="25" customFormat="1" ht="14.25">
      <c r="A100" s="46" t="s">
        <v>180</v>
      </c>
      <c r="B100" s="43"/>
    </row>
    <row r="101" spans="1:2" s="25" customFormat="1" ht="14.25">
      <c r="A101" s="46" t="s">
        <v>213</v>
      </c>
      <c r="B101" s="43"/>
    </row>
    <row r="102" spans="1:2" s="25" customFormat="1" ht="14.25">
      <c r="A102" s="46" t="s">
        <v>214</v>
      </c>
      <c r="B102" s="40">
        <f>SUM(B103:B106)</f>
        <v>0</v>
      </c>
    </row>
    <row r="103" spans="1:2" s="25" customFormat="1" ht="14.25">
      <c r="A103" s="46" t="s">
        <v>215</v>
      </c>
      <c r="B103" s="43"/>
    </row>
    <row r="104" spans="1:2" s="25" customFormat="1" ht="14.25">
      <c r="A104" s="46" t="s">
        <v>216</v>
      </c>
      <c r="B104" s="43"/>
    </row>
    <row r="105" spans="1:2" s="25" customFormat="1" ht="14.25">
      <c r="A105" s="46" t="s">
        <v>217</v>
      </c>
      <c r="B105" s="43"/>
    </row>
    <row r="106" spans="1:2" s="25" customFormat="1" ht="14.25">
      <c r="A106" s="46" t="s">
        <v>218</v>
      </c>
      <c r="B106" s="43"/>
    </row>
    <row r="107" spans="1:2" s="25" customFormat="1" ht="14.25">
      <c r="A107" s="42" t="s">
        <v>64</v>
      </c>
      <c r="B107" s="40">
        <f>SUM(B108,B113,B118,B123,B132,B139,B148,B151,B154:B155)</f>
        <v>1195</v>
      </c>
    </row>
    <row r="108" spans="1:2" s="25" customFormat="1" ht="14.25">
      <c r="A108" s="53" t="s">
        <v>219</v>
      </c>
      <c r="B108" s="40">
        <f>SUM(B109:B112)</f>
        <v>0</v>
      </c>
    </row>
    <row r="109" spans="1:2" s="25" customFormat="1" ht="14.25">
      <c r="A109" s="47" t="s">
        <v>65</v>
      </c>
      <c r="B109" s="43"/>
    </row>
    <row r="110" spans="1:2" s="25" customFormat="1" ht="14.25">
      <c r="A110" s="47" t="s">
        <v>66</v>
      </c>
      <c r="B110" s="43"/>
    </row>
    <row r="111" spans="1:2" s="25" customFormat="1" ht="14.25">
      <c r="A111" s="47" t="s">
        <v>67</v>
      </c>
      <c r="B111" s="43"/>
    </row>
    <row r="112" spans="1:2" s="25" customFormat="1" ht="14.25">
      <c r="A112" s="47" t="s">
        <v>68</v>
      </c>
      <c r="B112" s="43"/>
    </row>
    <row r="113" spans="1:2" s="25" customFormat="1" ht="14.25">
      <c r="A113" s="53" t="s">
        <v>220</v>
      </c>
      <c r="B113" s="40">
        <f>SUM(B114:B117)</f>
        <v>1195</v>
      </c>
    </row>
    <row r="114" spans="1:2" s="25" customFormat="1" ht="14.25">
      <c r="A114" s="47" t="s">
        <v>67</v>
      </c>
      <c r="B114" s="43"/>
    </row>
    <row r="115" spans="1:2" s="25" customFormat="1" ht="14.25">
      <c r="A115" s="47" t="s">
        <v>69</v>
      </c>
      <c r="B115" s="43"/>
    </row>
    <row r="116" spans="1:2" s="25" customFormat="1" ht="14.25">
      <c r="A116" s="47" t="s">
        <v>70</v>
      </c>
      <c r="B116" s="43"/>
    </row>
    <row r="117" spans="1:2" s="25" customFormat="1" ht="14.25">
      <c r="A117" s="47" t="s">
        <v>71</v>
      </c>
      <c r="B117" s="43">
        <v>1195</v>
      </c>
    </row>
    <row r="118" spans="1:2" s="25" customFormat="1" ht="14.25">
      <c r="A118" s="53" t="s">
        <v>221</v>
      </c>
      <c r="B118" s="40">
        <f>SUM(B119:B122)</f>
        <v>0</v>
      </c>
    </row>
    <row r="119" spans="1:2" s="25" customFormat="1" ht="14.25">
      <c r="A119" s="47" t="s">
        <v>72</v>
      </c>
      <c r="B119" s="43"/>
    </row>
    <row r="120" spans="1:2" s="25" customFormat="1" ht="14.25">
      <c r="A120" s="47" t="s">
        <v>73</v>
      </c>
      <c r="B120" s="43"/>
    </row>
    <row r="121" spans="1:2" s="25" customFormat="1" ht="14.25">
      <c r="A121" s="47" t="s">
        <v>74</v>
      </c>
      <c r="B121" s="43"/>
    </row>
    <row r="122" spans="1:2" s="25" customFormat="1" ht="14.25">
      <c r="A122" s="47" t="s">
        <v>75</v>
      </c>
      <c r="B122" s="43"/>
    </row>
    <row r="123" spans="1:2" s="25" customFormat="1" ht="14.25">
      <c r="A123" s="47" t="s">
        <v>76</v>
      </c>
      <c r="B123" s="40">
        <f>SUM(B124:B131)</f>
        <v>0</v>
      </c>
    </row>
    <row r="124" spans="1:2" s="25" customFormat="1" ht="14.25">
      <c r="A124" s="47" t="s">
        <v>77</v>
      </c>
      <c r="B124" s="43"/>
    </row>
    <row r="125" spans="1:2" s="25" customFormat="1" ht="14.25">
      <c r="A125" s="47" t="s">
        <v>78</v>
      </c>
      <c r="B125" s="43"/>
    </row>
    <row r="126" spans="1:2" s="25" customFormat="1" ht="14.25">
      <c r="A126" s="47" t="s">
        <v>79</v>
      </c>
      <c r="B126" s="43"/>
    </row>
    <row r="127" spans="1:2" s="25" customFormat="1" ht="14.25">
      <c r="A127" s="47" t="s">
        <v>80</v>
      </c>
      <c r="B127" s="43"/>
    </row>
    <row r="128" spans="1:2" s="25" customFormat="1" ht="14.25">
      <c r="A128" s="47" t="s">
        <v>81</v>
      </c>
      <c r="B128" s="43"/>
    </row>
    <row r="129" spans="1:2" s="25" customFormat="1" ht="14.25">
      <c r="A129" s="47" t="s">
        <v>82</v>
      </c>
      <c r="B129" s="43"/>
    </row>
    <row r="130" spans="1:2" s="25" customFormat="1" ht="14.25">
      <c r="A130" s="47" t="s">
        <v>83</v>
      </c>
      <c r="B130" s="43"/>
    </row>
    <row r="131" spans="1:2" s="25" customFormat="1" ht="14.25">
      <c r="A131" s="47" t="s">
        <v>84</v>
      </c>
      <c r="B131" s="43"/>
    </row>
    <row r="132" spans="1:2" s="25" customFormat="1" ht="14.25">
      <c r="A132" s="47" t="s">
        <v>85</v>
      </c>
      <c r="B132" s="40">
        <f>SUM(B133:B138)</f>
        <v>0</v>
      </c>
    </row>
    <row r="133" spans="1:2" s="25" customFormat="1" ht="14.25">
      <c r="A133" s="47" t="s">
        <v>86</v>
      </c>
      <c r="B133" s="43"/>
    </row>
    <row r="134" spans="1:2" s="25" customFormat="1" ht="14.25">
      <c r="A134" s="47" t="s">
        <v>87</v>
      </c>
      <c r="B134" s="43"/>
    </row>
    <row r="135" spans="1:2" s="25" customFormat="1" ht="14.25">
      <c r="A135" s="47" t="s">
        <v>88</v>
      </c>
      <c r="B135" s="43"/>
    </row>
    <row r="136" spans="1:2" s="25" customFormat="1" ht="14.25">
      <c r="A136" s="47" t="s">
        <v>89</v>
      </c>
      <c r="B136" s="43"/>
    </row>
    <row r="137" spans="1:2" s="25" customFormat="1" ht="14.25">
      <c r="A137" s="47" t="s">
        <v>90</v>
      </c>
      <c r="B137" s="43"/>
    </row>
    <row r="138" spans="1:2" s="25" customFormat="1" ht="14.25">
      <c r="A138" s="47" t="s">
        <v>91</v>
      </c>
      <c r="B138" s="43"/>
    </row>
    <row r="139" spans="1:2" s="25" customFormat="1" ht="14.25">
      <c r="A139" s="47" t="s">
        <v>92</v>
      </c>
      <c r="B139" s="40">
        <f>SUM(B140:B147)</f>
        <v>0</v>
      </c>
    </row>
    <row r="140" spans="1:2" s="25" customFormat="1" ht="14.25">
      <c r="A140" s="47" t="s">
        <v>93</v>
      </c>
      <c r="B140" s="43"/>
    </row>
    <row r="141" spans="1:2" s="25" customFormat="1" ht="14.25">
      <c r="A141" s="47" t="s">
        <v>94</v>
      </c>
      <c r="B141" s="43"/>
    </row>
    <row r="142" spans="1:2" s="25" customFormat="1" ht="14.25">
      <c r="A142" s="47" t="s">
        <v>95</v>
      </c>
      <c r="B142" s="43"/>
    </row>
    <row r="143" spans="1:2" s="25" customFormat="1" ht="14.25">
      <c r="A143" s="47" t="s">
        <v>96</v>
      </c>
      <c r="B143" s="43"/>
    </row>
    <row r="144" spans="1:2" s="25" customFormat="1" ht="14.25">
      <c r="A144" s="47" t="s">
        <v>97</v>
      </c>
      <c r="B144" s="43"/>
    </row>
    <row r="145" spans="1:2" s="25" customFormat="1" ht="14.25">
      <c r="A145" s="47" t="s">
        <v>98</v>
      </c>
      <c r="B145" s="43"/>
    </row>
    <row r="146" spans="1:2" s="25" customFormat="1" ht="14.25">
      <c r="A146" s="47" t="s">
        <v>99</v>
      </c>
      <c r="B146" s="43"/>
    </row>
    <row r="147" spans="1:2" s="25" customFormat="1" ht="14.25">
      <c r="A147" s="47" t="s">
        <v>100</v>
      </c>
      <c r="B147" s="43"/>
    </row>
    <row r="148" spans="1:2" s="25" customFormat="1" ht="14.25">
      <c r="A148" s="53" t="s">
        <v>222</v>
      </c>
      <c r="B148" s="40">
        <f>SUM(B149:B150)</f>
        <v>0</v>
      </c>
    </row>
    <row r="149" spans="1:2" s="25" customFormat="1" ht="14.25">
      <c r="A149" s="46" t="s">
        <v>223</v>
      </c>
      <c r="B149" s="43"/>
    </row>
    <row r="150" spans="1:2" s="25" customFormat="1" ht="27">
      <c r="A150" s="46" t="s">
        <v>224</v>
      </c>
      <c r="B150" s="43"/>
    </row>
    <row r="151" spans="1:2" s="25" customFormat="1" ht="14.25">
      <c r="A151" s="53" t="s">
        <v>225</v>
      </c>
      <c r="B151" s="40">
        <f>SUM(B152:B153)</f>
        <v>0</v>
      </c>
    </row>
    <row r="152" spans="1:2" s="25" customFormat="1" ht="14.25">
      <c r="A152" s="46" t="s">
        <v>223</v>
      </c>
      <c r="B152" s="43"/>
    </row>
    <row r="153" spans="1:2" s="25" customFormat="1" ht="14.25">
      <c r="A153" s="46" t="s">
        <v>226</v>
      </c>
      <c r="B153" s="43"/>
    </row>
    <row r="154" spans="1:2" s="25" customFormat="1" ht="14.25">
      <c r="A154" s="53" t="s">
        <v>227</v>
      </c>
      <c r="B154" s="43"/>
    </row>
    <row r="155" spans="1:2" s="25" customFormat="1" ht="14.25">
      <c r="A155" s="53" t="s">
        <v>228</v>
      </c>
      <c r="B155" s="40">
        <f>SUM(B156:B158)</f>
        <v>0</v>
      </c>
    </row>
    <row r="156" spans="1:2" s="25" customFormat="1" ht="14.25">
      <c r="A156" s="46" t="s">
        <v>229</v>
      </c>
      <c r="B156" s="43"/>
    </row>
    <row r="157" spans="1:2" s="25" customFormat="1" ht="14.25">
      <c r="A157" s="46" t="s">
        <v>230</v>
      </c>
      <c r="B157" s="43"/>
    </row>
    <row r="158" spans="1:2" s="25" customFormat="1" ht="14.25">
      <c r="A158" s="46" t="s">
        <v>231</v>
      </c>
      <c r="B158" s="43"/>
    </row>
    <row r="159" spans="1:2" s="25" customFormat="1" ht="14.25">
      <c r="A159" s="42" t="s">
        <v>101</v>
      </c>
      <c r="B159" s="40">
        <f>SUM(B160)</f>
        <v>0</v>
      </c>
    </row>
    <row r="160" spans="1:2" s="25" customFormat="1" ht="14.25">
      <c r="A160" s="47" t="s">
        <v>102</v>
      </c>
      <c r="B160" s="40">
        <f>SUM(B161:B162)</f>
        <v>0</v>
      </c>
    </row>
    <row r="161" spans="1:2" s="25" customFormat="1" ht="14.25">
      <c r="A161" s="47" t="s">
        <v>103</v>
      </c>
      <c r="B161" s="43"/>
    </row>
    <row r="162" spans="1:2" s="25" customFormat="1" ht="14.25">
      <c r="A162" s="47" t="s">
        <v>104</v>
      </c>
      <c r="B162" s="43"/>
    </row>
    <row r="163" spans="1:2" s="25" customFormat="1" ht="14.25">
      <c r="A163" s="42" t="s">
        <v>105</v>
      </c>
      <c r="B163" s="40">
        <f>SUM(B164:B165,B174)</f>
        <v>1907</v>
      </c>
    </row>
    <row r="164" spans="1:2" s="25" customFormat="1" ht="14.25">
      <c r="A164" s="53" t="s">
        <v>232</v>
      </c>
      <c r="B164" s="43">
        <v>432</v>
      </c>
    </row>
    <row r="165" spans="1:2" s="25" customFormat="1" ht="14.25">
      <c r="A165" s="47" t="s">
        <v>233</v>
      </c>
      <c r="B165" s="40">
        <f>SUM(B166:B173)</f>
        <v>0</v>
      </c>
    </row>
    <row r="166" spans="1:2" s="25" customFormat="1" ht="14.25">
      <c r="A166" s="48" t="s">
        <v>106</v>
      </c>
      <c r="B166" s="43"/>
    </row>
    <row r="167" spans="1:2" s="25" customFormat="1" ht="14.25">
      <c r="A167" s="47" t="s">
        <v>107</v>
      </c>
      <c r="B167" s="43"/>
    </row>
    <row r="168" spans="1:2" s="25" customFormat="1" ht="14.25">
      <c r="A168" s="47" t="s">
        <v>108</v>
      </c>
      <c r="B168" s="43"/>
    </row>
    <row r="169" spans="1:2" s="25" customFormat="1" ht="14.25">
      <c r="A169" s="47" t="s">
        <v>109</v>
      </c>
      <c r="B169" s="43"/>
    </row>
    <row r="170" spans="1:2" s="25" customFormat="1" ht="14.25">
      <c r="A170" s="47" t="s">
        <v>110</v>
      </c>
      <c r="B170" s="43"/>
    </row>
    <row r="171" spans="1:2" s="25" customFormat="1" ht="14.25">
      <c r="A171" s="47" t="s">
        <v>111</v>
      </c>
      <c r="B171" s="43"/>
    </row>
    <row r="172" spans="1:2" s="25" customFormat="1" ht="14.25">
      <c r="A172" s="47" t="s">
        <v>112</v>
      </c>
      <c r="B172" s="43"/>
    </row>
    <row r="173" spans="1:2" s="25" customFormat="1" ht="14.25">
      <c r="A173" s="47" t="s">
        <v>113</v>
      </c>
      <c r="B173" s="43"/>
    </row>
    <row r="174" spans="1:2" s="25" customFormat="1" ht="14.25">
      <c r="A174" s="53" t="s">
        <v>234</v>
      </c>
      <c r="B174" s="40">
        <f>SUM(B175:B184)</f>
        <v>1475</v>
      </c>
    </row>
    <row r="175" spans="1:2" s="25" customFormat="1" ht="14.25">
      <c r="A175" s="48" t="s">
        <v>114</v>
      </c>
      <c r="B175" s="43">
        <v>8</v>
      </c>
    </row>
    <row r="176" spans="1:2" s="25" customFormat="1" ht="14.25">
      <c r="A176" s="47" t="s">
        <v>115</v>
      </c>
      <c r="B176" s="43">
        <v>44</v>
      </c>
    </row>
    <row r="177" spans="1:2" s="25" customFormat="1" ht="14.25">
      <c r="A177" s="47" t="s">
        <v>116</v>
      </c>
      <c r="B177" s="43">
        <v>32</v>
      </c>
    </row>
    <row r="178" spans="1:2" s="25" customFormat="1" ht="14.25">
      <c r="A178" s="47" t="s">
        <v>117</v>
      </c>
      <c r="B178" s="43"/>
    </row>
    <row r="179" spans="1:2" s="25" customFormat="1" ht="14.25">
      <c r="A179" s="47" t="s">
        <v>118</v>
      </c>
      <c r="B179" s="43">
        <v>34</v>
      </c>
    </row>
    <row r="180" spans="1:2" s="25" customFormat="1" ht="14.25">
      <c r="A180" s="47" t="s">
        <v>119</v>
      </c>
      <c r="B180" s="43"/>
    </row>
    <row r="181" spans="1:2" s="25" customFormat="1" ht="14.25">
      <c r="A181" s="47" t="s">
        <v>120</v>
      </c>
      <c r="B181" s="43"/>
    </row>
    <row r="182" spans="1:2" s="25" customFormat="1" ht="14.25">
      <c r="A182" s="47" t="s">
        <v>121</v>
      </c>
      <c r="B182" s="43"/>
    </row>
    <row r="183" spans="1:2" s="25" customFormat="1" ht="14.25">
      <c r="A183" s="47" t="s">
        <v>122</v>
      </c>
      <c r="B183" s="43">
        <v>30</v>
      </c>
    </row>
    <row r="184" spans="1:2" s="25" customFormat="1" ht="14.25">
      <c r="A184" s="47" t="s">
        <v>123</v>
      </c>
      <c r="B184" s="43">
        <v>1327</v>
      </c>
    </row>
    <row r="185" spans="1:2" s="25" customFormat="1" ht="14.25">
      <c r="A185" s="42" t="s">
        <v>124</v>
      </c>
      <c r="B185" s="40">
        <f>SUM(B186:B202)</f>
        <v>3284</v>
      </c>
    </row>
    <row r="186" spans="1:2" s="25" customFormat="1" ht="14.25">
      <c r="A186" s="42" t="s">
        <v>235</v>
      </c>
      <c r="B186" s="43"/>
    </row>
    <row r="187" spans="1:2" s="25" customFormat="1" ht="14.25">
      <c r="A187" s="42" t="s">
        <v>236</v>
      </c>
      <c r="B187" s="43"/>
    </row>
    <row r="188" spans="1:2" s="25" customFormat="1" ht="14.25">
      <c r="A188" s="54" t="s">
        <v>237</v>
      </c>
      <c r="B188" s="43"/>
    </row>
    <row r="189" spans="1:2" s="25" customFormat="1" ht="14.25">
      <c r="A189" s="54" t="s">
        <v>238</v>
      </c>
      <c r="B189" s="43">
        <v>2832</v>
      </c>
    </row>
    <row r="190" spans="1:2" s="25" customFormat="1" ht="14.25">
      <c r="A190" s="54" t="s">
        <v>239</v>
      </c>
      <c r="B190" s="43"/>
    </row>
    <row r="191" spans="1:2" s="25" customFormat="1" ht="14.25">
      <c r="A191" s="54" t="s">
        <v>240</v>
      </c>
      <c r="B191" s="43"/>
    </row>
    <row r="192" spans="1:2" s="25" customFormat="1" ht="14.25">
      <c r="A192" s="54" t="s">
        <v>241</v>
      </c>
      <c r="B192" s="43"/>
    </row>
    <row r="193" spans="1:2" s="25" customFormat="1" ht="14.25">
      <c r="A193" s="54" t="s">
        <v>242</v>
      </c>
      <c r="B193" s="43"/>
    </row>
    <row r="194" spans="1:2" s="25" customFormat="1" ht="14.25">
      <c r="A194" s="54" t="s">
        <v>243</v>
      </c>
      <c r="B194" s="43"/>
    </row>
    <row r="195" spans="1:2" s="25" customFormat="1" ht="14.25">
      <c r="A195" s="54" t="s">
        <v>244</v>
      </c>
      <c r="B195" s="43"/>
    </row>
    <row r="196" spans="1:2" s="25" customFormat="1" ht="14.25">
      <c r="A196" s="54" t="s">
        <v>245</v>
      </c>
      <c r="B196" s="43"/>
    </row>
    <row r="197" spans="1:2" s="25" customFormat="1" ht="14.25">
      <c r="A197" s="54" t="s">
        <v>246</v>
      </c>
      <c r="B197" s="43"/>
    </row>
    <row r="198" spans="1:2" s="25" customFormat="1" ht="14.25">
      <c r="A198" s="54" t="s">
        <v>247</v>
      </c>
      <c r="B198" s="43">
        <v>452</v>
      </c>
    </row>
    <row r="199" spans="1:2" s="25" customFormat="1" ht="14.25">
      <c r="A199" s="54" t="s">
        <v>248</v>
      </c>
      <c r="B199" s="43"/>
    </row>
    <row r="200" spans="1:2" s="25" customFormat="1" ht="14.25">
      <c r="A200" s="44" t="s">
        <v>249</v>
      </c>
      <c r="B200" s="43"/>
    </row>
    <row r="201" spans="1:2" s="25" customFormat="1" ht="14.25">
      <c r="A201" s="42" t="s">
        <v>250</v>
      </c>
      <c r="B201" s="43"/>
    </row>
    <row r="202" spans="1:2" s="25" customFormat="1" ht="14.25">
      <c r="A202" s="42" t="s">
        <v>251</v>
      </c>
      <c r="B202" s="43"/>
    </row>
    <row r="203" spans="1:2" s="25" customFormat="1" ht="14.25">
      <c r="A203" s="42" t="s">
        <v>125</v>
      </c>
      <c r="B203" s="40">
        <f>SUM(B204:B220)</f>
        <v>0</v>
      </c>
    </row>
    <row r="204" spans="1:2" s="25" customFormat="1" ht="14.25">
      <c r="A204" s="42" t="s">
        <v>252</v>
      </c>
      <c r="B204" s="35"/>
    </row>
    <row r="205" spans="1:2" s="25" customFormat="1" ht="14.25">
      <c r="A205" s="42" t="s">
        <v>253</v>
      </c>
      <c r="B205" s="35"/>
    </row>
    <row r="206" spans="1:2" s="25" customFormat="1" ht="14.25">
      <c r="A206" s="54" t="s">
        <v>254</v>
      </c>
      <c r="B206" s="43"/>
    </row>
    <row r="207" spans="1:2" s="25" customFormat="1" ht="14.25">
      <c r="A207" s="54" t="s">
        <v>255</v>
      </c>
      <c r="B207" s="43"/>
    </row>
    <row r="208" spans="1:2" s="25" customFormat="1" ht="14.25">
      <c r="A208" s="54" t="s">
        <v>256</v>
      </c>
      <c r="B208" s="43"/>
    </row>
    <row r="209" spans="1:2" s="25" customFormat="1" ht="14.25">
      <c r="A209" s="54" t="s">
        <v>257</v>
      </c>
      <c r="B209" s="43"/>
    </row>
    <row r="210" spans="1:2" s="25" customFormat="1" ht="14.25">
      <c r="A210" s="54" t="s">
        <v>258</v>
      </c>
      <c r="B210" s="43"/>
    </row>
    <row r="211" spans="1:2" s="25" customFormat="1" ht="14.25">
      <c r="A211" s="54" t="s">
        <v>259</v>
      </c>
      <c r="B211" s="43"/>
    </row>
    <row r="212" spans="1:2" s="25" customFormat="1" ht="14.25">
      <c r="A212" s="54" t="s">
        <v>260</v>
      </c>
      <c r="B212" s="43"/>
    </row>
    <row r="213" spans="1:2" s="25" customFormat="1" ht="14.25">
      <c r="A213" s="54" t="s">
        <v>261</v>
      </c>
      <c r="B213" s="43"/>
    </row>
    <row r="214" spans="1:2" s="25" customFormat="1" ht="14.25">
      <c r="A214" s="54" t="s">
        <v>262</v>
      </c>
      <c r="B214" s="43"/>
    </row>
    <row r="215" spans="1:2" s="25" customFormat="1" ht="14.25">
      <c r="A215" s="54" t="s">
        <v>263</v>
      </c>
      <c r="B215" s="43"/>
    </row>
    <row r="216" spans="1:2" s="25" customFormat="1" ht="14.25">
      <c r="A216" s="54" t="s">
        <v>264</v>
      </c>
      <c r="B216" s="43"/>
    </row>
    <row r="217" spans="1:2" s="25" customFormat="1" ht="14.25">
      <c r="A217" s="54" t="s">
        <v>265</v>
      </c>
      <c r="B217" s="43"/>
    </row>
    <row r="218" spans="1:2" s="25" customFormat="1" ht="14.25">
      <c r="A218" s="44" t="s">
        <v>266</v>
      </c>
      <c r="B218" s="35"/>
    </row>
    <row r="219" spans="1:2" s="25" customFormat="1" ht="14.25">
      <c r="A219" s="42" t="s">
        <v>267</v>
      </c>
      <c r="B219" s="35"/>
    </row>
    <row r="220" spans="1:2" s="25" customFormat="1" ht="14.25">
      <c r="A220" s="42" t="s">
        <v>268</v>
      </c>
      <c r="B220" s="35"/>
    </row>
    <row r="221" spans="1:2" s="25" customFormat="1" ht="14.25">
      <c r="A221" s="42"/>
      <c r="B221" s="35"/>
    </row>
    <row r="222" spans="1:2" s="25" customFormat="1" ht="14.25">
      <c r="A222" s="42"/>
      <c r="B222" s="35"/>
    </row>
    <row r="223" spans="1:2" s="25" customFormat="1" ht="14.25">
      <c r="A223" s="42"/>
      <c r="B223" s="35"/>
    </row>
    <row r="224" spans="1:2" s="25" customFormat="1" ht="14.25">
      <c r="A224" s="42"/>
      <c r="B224" s="35"/>
    </row>
    <row r="225" spans="1:2" s="25" customFormat="1" ht="14.25">
      <c r="A225" s="42"/>
      <c r="B225" s="35"/>
    </row>
    <row r="226" spans="1:2" s="25" customFormat="1" ht="14.25">
      <c r="A226" s="42"/>
      <c r="B226" s="35"/>
    </row>
    <row r="227" spans="1:2" s="25" customFormat="1" ht="14.25">
      <c r="A227" s="47"/>
      <c r="B227" s="35"/>
    </row>
    <row r="228" spans="1:2" s="25" customFormat="1" ht="14.25">
      <c r="A228" s="55" t="s">
        <v>127</v>
      </c>
      <c r="B228" s="40">
        <f>SUM(B5,B18,B30,B37,B83,B107,B159,B163,B185,B203)</f>
        <v>72927</v>
      </c>
    </row>
    <row r="229" spans="1:2" s="25" customFormat="1" ht="14.25">
      <c r="A229" s="56" t="s">
        <v>128</v>
      </c>
      <c r="B229" s="40">
        <f>SUM(B230,B233:B235,B238)</f>
        <v>52116</v>
      </c>
    </row>
    <row r="230" spans="1:2" s="25" customFormat="1" ht="14.25">
      <c r="A230" s="43" t="s">
        <v>130</v>
      </c>
      <c r="B230" s="40">
        <f>SUM(B231:B232)</f>
        <v>0</v>
      </c>
    </row>
    <row r="231" spans="1:2" s="25" customFormat="1" ht="14.25">
      <c r="A231" s="43" t="s">
        <v>132</v>
      </c>
      <c r="B231" s="35"/>
    </row>
    <row r="232" spans="1:2" s="25" customFormat="1" ht="14.25">
      <c r="A232" s="43" t="s">
        <v>134</v>
      </c>
      <c r="B232" s="35"/>
    </row>
    <row r="233" spans="1:2" s="25" customFormat="1" ht="14.25">
      <c r="A233" s="43" t="s">
        <v>135</v>
      </c>
      <c r="B233" s="35">
        <v>51141</v>
      </c>
    </row>
    <row r="234" spans="1:2" s="25" customFormat="1" ht="14.25">
      <c r="A234" s="43" t="s">
        <v>136</v>
      </c>
      <c r="B234" s="35"/>
    </row>
    <row r="235" spans="1:2" s="25" customFormat="1" ht="14.25">
      <c r="A235" s="57" t="s">
        <v>269</v>
      </c>
      <c r="B235" s="40">
        <f>SUM(B236:B237)</f>
        <v>975</v>
      </c>
    </row>
    <row r="236" spans="1:2" s="25" customFormat="1" ht="14.25">
      <c r="A236" s="58" t="s">
        <v>270</v>
      </c>
      <c r="B236" s="35">
        <v>975</v>
      </c>
    </row>
    <row r="237" spans="1:2" s="25" customFormat="1" ht="14.25">
      <c r="A237" s="58" t="s">
        <v>271</v>
      </c>
      <c r="B237" s="35"/>
    </row>
    <row r="238" spans="1:2" s="25" customFormat="1" ht="14.25">
      <c r="A238" s="57" t="s">
        <v>272</v>
      </c>
      <c r="B238" s="35"/>
    </row>
    <row r="239" spans="1:2" s="25" customFormat="1" ht="14.25">
      <c r="A239" s="57"/>
      <c r="B239" s="35"/>
    </row>
    <row r="240" spans="1:2" s="25" customFormat="1" ht="14.25">
      <c r="A240" s="57"/>
      <c r="B240" s="35"/>
    </row>
    <row r="241" spans="1:2" s="25" customFormat="1" ht="14.25">
      <c r="A241" s="57"/>
      <c r="B241" s="35"/>
    </row>
    <row r="242" spans="1:2" s="25" customFormat="1" ht="14.25">
      <c r="A242" s="57"/>
      <c r="B242" s="35"/>
    </row>
    <row r="243" spans="1:2" s="25" customFormat="1" ht="14.25">
      <c r="A243" s="55" t="s">
        <v>7</v>
      </c>
      <c r="B243" s="40">
        <f>SUM(B228:B229)</f>
        <v>125043</v>
      </c>
    </row>
    <row r="244" spans="1:2" s="25" customFormat="1" ht="14.25">
      <c r="B244" s="26"/>
    </row>
    <row r="245" spans="1:2" s="25" customFormat="1" ht="14.25">
      <c r="B245" s="26"/>
    </row>
    <row r="246" spans="1:2" s="25" customFormat="1" ht="14.25">
      <c r="B246" s="26"/>
    </row>
    <row r="247" spans="1:2" s="25" customFormat="1" ht="14.25">
      <c r="B247" s="26"/>
    </row>
    <row r="248" spans="1:2" s="25" customFormat="1" ht="14.25">
      <c r="B248" s="26"/>
    </row>
  </sheetData>
  <protectedRanges>
    <protectedRange sqref="B7:B10 B13:B15 B17:B19 B21 B23:B26 B29:B40 B42:B45 B47:B52 B55:B59 B61:B64 B66:B69 B71:B74 B77:B80 B82:B85 B87:B90 B92:B99 B101:B106 B108:B115 B118:B123 B125:B126 B129:B133 B135 B137:B144 B146:B157 B176:B181" name="区域2_2"/>
  </protectedRanges>
  <mergeCells count="1">
    <mergeCell ref="A2:B2"/>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20"/>
  <sheetViews>
    <sheetView workbookViewId="0">
      <pane xSplit="1" ySplit="5" topLeftCell="B6" activePane="bottomRight" state="frozen"/>
      <selection activeCell="B7" sqref="B7"/>
      <selection pane="topRight" activeCell="B7" sqref="B7"/>
      <selection pane="bottomLeft" activeCell="B7" sqref="B7"/>
      <selection pane="bottomRight" activeCell="A12" sqref="A12"/>
    </sheetView>
  </sheetViews>
  <sheetFormatPr defaultRowHeight="13.5"/>
  <cols>
    <col min="1" max="1" width="37" style="12" customWidth="1"/>
    <col min="2" max="2" width="19" style="11" customWidth="1"/>
    <col min="3" max="3" width="37" style="12" customWidth="1"/>
    <col min="4" max="4" width="19" style="11" customWidth="1"/>
    <col min="5" max="16384" width="9" style="12"/>
  </cols>
  <sheetData>
    <row r="1" spans="1:4" ht="14.25">
      <c r="A1" s="1" t="s">
        <v>277</v>
      </c>
    </row>
    <row r="2" spans="1:4" ht="20.25">
      <c r="A2" s="59" t="s">
        <v>274</v>
      </c>
      <c r="B2" s="60"/>
      <c r="C2" s="59"/>
      <c r="D2" s="60"/>
    </row>
    <row r="3" spans="1:4" ht="14.25">
      <c r="A3" s="1"/>
      <c r="D3" s="17" t="s">
        <v>0</v>
      </c>
    </row>
    <row r="4" spans="1:4" ht="27" customHeight="1">
      <c r="A4" s="61" t="s">
        <v>8</v>
      </c>
      <c r="B4" s="62"/>
      <c r="C4" s="61" t="s">
        <v>9</v>
      </c>
      <c r="D4" s="62"/>
    </row>
    <row r="5" spans="1:4" ht="21" customHeight="1">
      <c r="A5" s="13" t="s">
        <v>10</v>
      </c>
      <c r="B5" s="14" t="s">
        <v>2</v>
      </c>
      <c r="C5" s="13" t="s">
        <v>10</v>
      </c>
      <c r="D5" s="14" t="s">
        <v>2</v>
      </c>
    </row>
    <row r="6" spans="1:4" ht="21" customHeight="1">
      <c r="A6" s="56" t="s">
        <v>3</v>
      </c>
      <c r="B6" s="40">
        <f>SUM(B7,B10:B11,B15:B16)</f>
        <v>27743</v>
      </c>
      <c r="C6" s="56" t="s">
        <v>128</v>
      </c>
      <c r="D6" s="40">
        <f>SUM(D7,D10:D12,D15)</f>
        <v>52116</v>
      </c>
    </row>
    <row r="7" spans="1:4" ht="21" customHeight="1">
      <c r="A7" s="43" t="s">
        <v>129</v>
      </c>
      <c r="B7" s="40">
        <f>SUM(B8:B9)</f>
        <v>1640</v>
      </c>
      <c r="C7" s="43" t="s">
        <v>130</v>
      </c>
      <c r="D7" s="40">
        <f>SUM(D8:D9)</f>
        <v>0</v>
      </c>
    </row>
    <row r="8" spans="1:4" ht="21" customHeight="1">
      <c r="A8" s="43" t="s">
        <v>131</v>
      </c>
      <c r="B8" s="35">
        <v>1640</v>
      </c>
      <c r="C8" s="43" t="s">
        <v>132</v>
      </c>
      <c r="D8" s="35"/>
    </row>
    <row r="9" spans="1:4" ht="21" customHeight="1">
      <c r="A9" s="43" t="s">
        <v>133</v>
      </c>
      <c r="B9" s="35"/>
      <c r="C9" s="43" t="s">
        <v>134</v>
      </c>
      <c r="D9" s="35"/>
    </row>
    <row r="10" spans="1:4" ht="21" customHeight="1">
      <c r="A10" s="43" t="s">
        <v>4</v>
      </c>
      <c r="B10" s="36">
        <v>16703</v>
      </c>
      <c r="C10" s="43" t="s">
        <v>135</v>
      </c>
      <c r="D10" s="35">
        <v>51141</v>
      </c>
    </row>
    <row r="11" spans="1:4" ht="21" customHeight="1">
      <c r="A11" s="43" t="s">
        <v>5</v>
      </c>
      <c r="B11" s="35"/>
      <c r="C11" s="43" t="s">
        <v>136</v>
      </c>
      <c r="D11" s="35"/>
    </row>
    <row r="12" spans="1:4" ht="21" customHeight="1">
      <c r="A12" s="43" t="s">
        <v>137</v>
      </c>
      <c r="B12" s="35"/>
      <c r="C12" s="57" t="s">
        <v>269</v>
      </c>
      <c r="D12" s="40">
        <f>SUM(D13:D14)</f>
        <v>975</v>
      </c>
    </row>
    <row r="13" spans="1:4" ht="21" customHeight="1">
      <c r="A13" s="43"/>
      <c r="B13" s="35"/>
      <c r="C13" s="58" t="s">
        <v>270</v>
      </c>
      <c r="D13" s="35">
        <v>975</v>
      </c>
    </row>
    <row r="14" spans="1:4" ht="21" customHeight="1">
      <c r="A14" s="43"/>
      <c r="B14" s="35"/>
      <c r="C14" s="58" t="s">
        <v>271</v>
      </c>
      <c r="D14" s="35"/>
    </row>
    <row r="15" spans="1:4">
      <c r="A15" s="57" t="s">
        <v>138</v>
      </c>
      <c r="B15" s="35"/>
      <c r="C15" s="57" t="s">
        <v>272</v>
      </c>
      <c r="D15" s="35"/>
    </row>
    <row r="16" spans="1:4">
      <c r="A16" s="57" t="s">
        <v>273</v>
      </c>
      <c r="B16" s="36">
        <v>9400</v>
      </c>
      <c r="C16" s="57"/>
      <c r="D16" s="35"/>
    </row>
    <row r="17" spans="1:4">
      <c r="A17" s="57"/>
      <c r="B17" s="35"/>
      <c r="C17" s="57"/>
      <c r="D17" s="35"/>
    </row>
    <row r="18" spans="1:4">
      <c r="A18" s="57"/>
      <c r="B18" s="35"/>
      <c r="C18" s="57"/>
      <c r="D18" s="35"/>
    </row>
    <row r="19" spans="1:4">
      <c r="A19" s="57"/>
      <c r="B19" s="35"/>
      <c r="C19" s="57"/>
      <c r="D19" s="35"/>
    </row>
    <row r="20" spans="1:4">
      <c r="A20" s="55" t="s">
        <v>6</v>
      </c>
      <c r="B20" s="40">
        <f>SUM(B5:B6)</f>
        <v>27743</v>
      </c>
      <c r="C20" s="55" t="s">
        <v>7</v>
      </c>
      <c r="D20" s="40">
        <f>SUM(D5:D6)</f>
        <v>52116</v>
      </c>
    </row>
  </sheetData>
  <protectedRanges>
    <protectedRange sqref="D8:D13" name="区域2_2"/>
    <protectedRange sqref="B8:B14" name="区域1_2"/>
  </protectedRanges>
  <mergeCells count="3">
    <mergeCell ref="A2:D2"/>
    <mergeCell ref="A4:B4"/>
    <mergeCell ref="C4:D4"/>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workbookViewId="0">
      <pane xSplit="1" ySplit="6" topLeftCell="B7" activePane="bottomRight" state="frozen"/>
      <selection pane="topRight" activeCell="B1" sqref="B1"/>
      <selection pane="bottomLeft" activeCell="A7" sqref="A7"/>
      <selection pane="bottomRight" activeCell="C17" sqref="C17"/>
    </sheetView>
  </sheetViews>
  <sheetFormatPr defaultRowHeight="13.5"/>
  <cols>
    <col min="1" max="1" width="15.25" style="6" customWidth="1"/>
    <col min="2" max="2" width="17.125" style="6" customWidth="1"/>
    <col min="3" max="3" width="15" style="6" customWidth="1"/>
    <col min="4" max="4" width="15.75" style="6" customWidth="1"/>
    <col min="5" max="6" width="15.875" style="6" customWidth="1"/>
    <col min="7" max="16384" width="9" style="6"/>
  </cols>
  <sheetData>
    <row r="1" spans="1:6" ht="14.25">
      <c r="A1" s="5" t="s">
        <v>278</v>
      </c>
      <c r="B1" s="5"/>
      <c r="D1" s="5"/>
    </row>
    <row r="2" spans="1:6" ht="22.5">
      <c r="A2" s="63" t="s">
        <v>145</v>
      </c>
      <c r="B2" s="63"/>
      <c r="C2" s="63"/>
      <c r="D2" s="63"/>
      <c r="E2" s="63"/>
      <c r="F2" s="63"/>
    </row>
    <row r="3" spans="1:6" ht="25.5">
      <c r="A3" s="7"/>
      <c r="B3" s="8"/>
      <c r="C3" s="8"/>
      <c r="D3" s="8"/>
      <c r="E3" s="8"/>
      <c r="F3" s="8" t="s">
        <v>0</v>
      </c>
    </row>
    <row r="4" spans="1:6" ht="34.5" customHeight="1">
      <c r="A4" s="64" t="s">
        <v>142</v>
      </c>
      <c r="B4" s="65" t="s">
        <v>146</v>
      </c>
      <c r="C4" s="66"/>
      <c r="D4" s="67"/>
      <c r="E4" s="68" t="s">
        <v>147</v>
      </c>
      <c r="F4" s="69"/>
    </row>
    <row r="5" spans="1:6" ht="34.5" customHeight="1">
      <c r="A5" s="64"/>
      <c r="B5" s="70" t="s">
        <v>148</v>
      </c>
      <c r="C5" s="72" t="s">
        <v>149</v>
      </c>
      <c r="D5" s="72"/>
      <c r="E5" s="70" t="s">
        <v>150</v>
      </c>
      <c r="F5" s="70" t="s">
        <v>152</v>
      </c>
    </row>
    <row r="6" spans="1:6" ht="34.5" customHeight="1">
      <c r="A6" s="64"/>
      <c r="B6" s="71"/>
      <c r="C6" s="30" t="s">
        <v>143</v>
      </c>
      <c r="D6" s="29" t="s">
        <v>151</v>
      </c>
      <c r="E6" s="71"/>
      <c r="F6" s="71"/>
    </row>
    <row r="7" spans="1:6" ht="34.5" customHeight="1">
      <c r="A7" s="9" t="s">
        <v>144</v>
      </c>
      <c r="B7" s="10">
        <v>95290</v>
      </c>
      <c r="C7" s="10">
        <v>84916</v>
      </c>
      <c r="D7" s="10">
        <v>84916</v>
      </c>
      <c r="E7" s="10">
        <v>9400</v>
      </c>
      <c r="F7" s="10">
        <v>104690</v>
      </c>
    </row>
  </sheetData>
  <mergeCells count="8">
    <mergeCell ref="A2:F2"/>
    <mergeCell ref="A4:A6"/>
    <mergeCell ref="B4:D4"/>
    <mergeCell ref="E4:F4"/>
    <mergeCell ref="B5:B6"/>
    <mergeCell ref="C5:D5"/>
    <mergeCell ref="E5:E6"/>
    <mergeCell ref="F5:F6"/>
  </mergeCells>
  <phoneticPr fontId="2" type="noConversion"/>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2019年政府性基金预算收入表</vt:lpstr>
      <vt:lpstr>支出表</vt:lpstr>
      <vt:lpstr>本级支出表</vt:lpstr>
      <vt:lpstr>转移支付表</vt:lpstr>
      <vt:lpstr>政府专项债务限额和余额情况表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lenovo-pc</dc:creator>
  <cp:lastModifiedBy>lenovo-pc</cp:lastModifiedBy>
  <cp:lastPrinted>2019-04-24T08:31:26Z</cp:lastPrinted>
  <dcterms:created xsi:type="dcterms:W3CDTF">2018-05-11T00:18:31Z</dcterms:created>
  <dcterms:modified xsi:type="dcterms:W3CDTF">2019-04-17T09:23:00Z</dcterms:modified>
</cp:coreProperties>
</file>