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75" windowHeight="12465" activeTab="1"/>
  </bookViews>
  <sheets>
    <sheet name="汇总表" sheetId="1" r:id="rId1"/>
    <sheet name="明细表" sheetId="2" r:id="rId2"/>
  </sheets>
  <definedNames>
    <definedName name="_xlnm.Print_Titles" localSheetId="0">'汇总表'!$1:$4</definedName>
    <definedName name="_xlnm.Print_Titles" localSheetId="1">'明细表'!$2:$6</definedName>
    <definedName name="_xlnm._FilterDatabase" localSheetId="1" hidden="1">'明细表'!$A$6:$T$207</definedName>
  </definedNames>
  <calcPr fullCalcOnLoad="1"/>
</workbook>
</file>

<file path=xl/sharedStrings.xml><?xml version="1.0" encoding="utf-8"?>
<sst xmlns="http://schemas.openxmlformats.org/spreadsheetml/2006/main" count="1516" uniqueCount="572">
  <si>
    <t>延津县2022年“大干一季度  实现开门红”重点项目推进汇总表</t>
  </si>
  <si>
    <t>单位：个、万元</t>
  </si>
  <si>
    <t>分行业、分进度类别</t>
  </si>
  <si>
    <t>个数</t>
  </si>
  <si>
    <t>计划总投资</t>
  </si>
  <si>
    <t>2021年已完成投资</t>
  </si>
  <si>
    <t>2022年计划投资</t>
  </si>
  <si>
    <t>2022年一季度计划安排</t>
  </si>
  <si>
    <t>备注</t>
  </si>
  <si>
    <t>1月份完成投资</t>
  </si>
  <si>
    <t>2月份完成投资</t>
  </si>
  <si>
    <t>3月份完成投资</t>
  </si>
  <si>
    <t>按项目所属行业分类</t>
  </si>
  <si>
    <t>1、工业项目小计</t>
  </si>
  <si>
    <t>2、农林水利项目小计</t>
  </si>
  <si>
    <t>3、社会事业项目小计</t>
  </si>
  <si>
    <t>4、交通项目小计</t>
  </si>
  <si>
    <t>5、能源项目小计</t>
  </si>
  <si>
    <t>6、市政基础设施项目小计</t>
  </si>
  <si>
    <t>7、现代服务业项目小计</t>
  </si>
  <si>
    <t>8、城市更新项目小计</t>
  </si>
  <si>
    <t>9、节能环保项目小计</t>
  </si>
  <si>
    <t>10、其他项目小计</t>
  </si>
  <si>
    <t>按项目推进进度分类</t>
  </si>
  <si>
    <t>2021年结转续建项目</t>
  </si>
  <si>
    <t>1、工业项目</t>
  </si>
  <si>
    <t>2、农林水利项目</t>
  </si>
  <si>
    <t>3、社会事业项目</t>
  </si>
  <si>
    <t>4、交通项目</t>
  </si>
  <si>
    <t>5、能源项目</t>
  </si>
  <si>
    <t>6、市政基础设施项目</t>
  </si>
  <si>
    <t>7、现代服务业项目</t>
  </si>
  <si>
    <t>8、城市更新项目</t>
  </si>
  <si>
    <t>9、节能环保项目</t>
  </si>
  <si>
    <t>10、其他项目</t>
  </si>
  <si>
    <t>2022年计划新开工项目</t>
  </si>
  <si>
    <t>2022年前期推进项目</t>
  </si>
  <si>
    <t>2022年谋划项目</t>
  </si>
  <si>
    <r>
      <t>附件</t>
    </r>
    <r>
      <rPr>
        <sz val="16"/>
        <rFont val="方正小标宋简体"/>
        <family val="4"/>
      </rPr>
      <t xml:space="preserve">                                                                                                           </t>
    </r>
  </si>
  <si>
    <t>延津县2022年“大干一季度  实现开门红”重点项目推进表</t>
  </si>
  <si>
    <t>单位：万元</t>
  </si>
  <si>
    <t>序号</t>
  </si>
  <si>
    <t>基本情况</t>
  </si>
  <si>
    <t>2021年底已完成投资</t>
  </si>
  <si>
    <t>2022年一季度
计划安排</t>
  </si>
  <si>
    <t>其他情况</t>
  </si>
  <si>
    <t>项目名称</t>
  </si>
  <si>
    <t>行业</t>
  </si>
  <si>
    <t>细分
领域</t>
  </si>
  <si>
    <r>
      <t>项目阶段：</t>
    </r>
    <r>
      <rPr>
        <sz val="10"/>
        <rFont val="宋体"/>
        <family val="0"/>
      </rPr>
      <t>续建、计划新开工、前期推进、谋划</t>
    </r>
  </si>
  <si>
    <t>主要建设规模及建设内容</t>
  </si>
  <si>
    <t>计划开工年月</t>
  </si>
  <si>
    <t>计划竣工年月</t>
  </si>
  <si>
    <t>总投资</t>
  </si>
  <si>
    <t>1月份计划完成投资</t>
  </si>
  <si>
    <t>2月份计划完成投资</t>
  </si>
  <si>
    <t>3月份计划完成投资</t>
  </si>
  <si>
    <t>是否灾后重建</t>
  </si>
  <si>
    <t>是否“三个一批”</t>
  </si>
  <si>
    <t>项目单位</t>
  </si>
  <si>
    <t>责任
单位</t>
  </si>
  <si>
    <t>分包
领导</t>
  </si>
  <si>
    <t>合计</t>
  </si>
  <si>
    <t>一、工业项目</t>
  </si>
  <si>
    <t>1、2021年续建项目</t>
  </si>
  <si>
    <t>晋开延化合成氨、尿素及其配套装置建设项目</t>
  </si>
  <si>
    <t>工业</t>
  </si>
  <si>
    <t>化工</t>
  </si>
  <si>
    <t>续建</t>
  </si>
  <si>
    <t>新建年产总氨60万吨、尿素80万吨及其配套装置。项目占地约945亩，建构筑物占地173759.2㎡</t>
  </si>
  <si>
    <t>否</t>
  </si>
  <si>
    <t>河南晋开集团延化化工有限公司</t>
  </si>
  <si>
    <t>产业区</t>
  </si>
  <si>
    <t>延津县中科新投新材料科技有限公司年产50万吨PBAT类生物降解树脂项目</t>
  </si>
  <si>
    <t>建材</t>
  </si>
  <si>
    <t>总用地面积329.33亩，其中一期100亩，二期229.33亩。年产50万吨PBAT类生物降解树脂，其中一期10万吨/年，二期40万吨/年。达产年主要产品为50万吨/年PBAT，副产6万吨/年四氢呋喃；年销售收入114亿，纳税6亿元</t>
  </si>
  <si>
    <t>是</t>
  </si>
  <si>
    <t>延津县中科新投新材料科技有限公司</t>
  </si>
  <si>
    <t>李中耀</t>
  </si>
  <si>
    <t>山东鲁花集团有限公司年产10万吨花生油及50万吨面粉、20万吨挂面项目</t>
  </si>
  <si>
    <t>食品制造</t>
  </si>
  <si>
    <t>占地485亩，其中面粉厂占地280亩，花生油厂205亩。项目计划总建筑面积224129㎡，其中花生油厂建筑面积137036㎡；面粉厂建筑面积116778㎡；一期挂面厂建筑面积33840㎡。二期挂面新建2号车间40000m²，新上18条挂面生产线等</t>
  </si>
  <si>
    <t>山东鲁花（延津）面粉食品有限公司
山东鲁花（延津）谷物食品有限公司</t>
  </si>
  <si>
    <t>新乡市建文洗涤用品公司年产100万吨洗涤剂项目（立顿）</t>
  </si>
  <si>
    <t>占地302.83亩，两期共新建厂房、办公楼及配套设施等合计165000㎡。一期工程建设年产20万吨洗衣粉、年产30万吨液体洗涤剂及配套年产1亿只塑胶灌装容器。二期工程建设年产20万吨洗衣粉、年产30万吨液体洗涤剂及配套年产1亿只塑胶灌装容器</t>
  </si>
  <si>
    <t>新乡市建文洗涤用品有限公司</t>
  </si>
  <si>
    <t>于志杰</t>
  </si>
  <si>
    <t>山东鲁花（延津）谷物食品有限公司年产30万吨挂面项目</t>
  </si>
  <si>
    <t>项目占地150亩，总建筑面积12万㎡，主要建筑物为3#挂面车间、4#挂面车间、辅料库和餐厅，项目达产后，预计可实现年营业收入30亿元，利税2亿元</t>
  </si>
  <si>
    <t>山东鲁花（延津）谷物食品有限公司</t>
  </si>
  <si>
    <t>新乡制药股份有限公司年产5000吨核苷系列原料药及2亿只注射剂建设项目</t>
  </si>
  <si>
    <t>生物医药</t>
  </si>
  <si>
    <t>占地面积297亩，分两期建设。新建厂房约14万㎡，购置各种生产检测设备共2131台（套）、研发设备671台（套）、动力设备272台(套）、环保设备1066台（套）、安防设备792台（套）</t>
  </si>
  <si>
    <t>新乡制药股份有限公司</t>
  </si>
  <si>
    <t>延津县化工园区整治提升工程</t>
  </si>
  <si>
    <t>其他工业项目</t>
  </si>
  <si>
    <t>主要建设包括：延津县化工园区中小企业产业园项目、龙王庙村搬迁安置项目、园区内重要道路新建及改造工程、七位一体化智慧信息平台建设</t>
  </si>
  <si>
    <t>延津县产业集聚区管委会</t>
  </si>
  <si>
    <t>河南安胜科技公司年产6000吨高端日用香料项目</t>
  </si>
  <si>
    <t>占地166.79亩，建筑面积56000㎡，包括5个生产车间、2个辅助生产车间、罐区及办公等建构筑物。项目分两期建设：一期、二期规模均为年产3000吨</t>
  </si>
  <si>
    <t>新乡市安胜科技有限公司</t>
  </si>
  <si>
    <t>河南天鸿新材料科技有限公司年产2万吨环保型选矿剂及3万吨表面活性剂项目</t>
  </si>
  <si>
    <t>项目占地30亩，包括两栋钢结构标准化厂房、建筑面积4500㎡米，两个仓库、建筑面积2000㎡，及配套办公楼、研发楼等设施、建筑面积5347.5㎡，总建筑面积11847.5㎡</t>
  </si>
  <si>
    <t>河南天鸿新材料科技有限公司</t>
  </si>
  <si>
    <t>柴昀</t>
  </si>
  <si>
    <t>河南一晟节能科技公司年产15000吨不定形类耐火材料类产品项目</t>
  </si>
  <si>
    <t>年产15000吨不定形类耐火材料类产品，总占地10000㎡，主要建筑包括生产车间9000㎡，办公休息区1000㎡</t>
  </si>
  <si>
    <t>河南一晟节能科技有限公司</t>
  </si>
  <si>
    <t>新乡高金药业有限公司年产200吨月桂氮卓酮、5吨维D钙片、5吨维C叶酸片、1000吨微生物菌剂项目</t>
  </si>
  <si>
    <t>项目用地面积20亩，分别建2个车间、建筑面积7500㎡，1栋办公楼、建筑面积2500㎡，1栋研发楼、建筑面积3000㎡，建设总面积约为13000㎡</t>
  </si>
  <si>
    <t>新乡高金药业有限公司</t>
  </si>
  <si>
    <t>新乡市延麦食品有限责任公司12万吨/年小麦面粉高值化深加工项目</t>
  </si>
  <si>
    <t>总占地45166㎡。一期工程利用现有厂房建设淀粉和谷朊粉生产线一条；二期工程新建厂房一座、淀粉及淀粉制品（粉丝、面筋卷、烤麸、油面筋）生产线一条</t>
  </si>
  <si>
    <t>新乡市延麦食品有限责任公司</t>
  </si>
  <si>
    <t>新乡市隆嘉实业有限公司5万吨有机小麦仓储、加工项目</t>
  </si>
  <si>
    <t>新购土地约50亩，建设有机小麦标准化专用仓库10栋，仓储能力5万吨；建立日处理200吨有机面粉加工生产线，有机面粉年生产能力达2万吨；建设办公用房及配套设施5000㎡</t>
  </si>
  <si>
    <t>新乡市隆嘉实业有限公司</t>
  </si>
  <si>
    <t>2、2022年计划新开工项目</t>
  </si>
  <si>
    <t>上海国鑫资本管理有限公司年环保处理20万吨油泥项目</t>
  </si>
  <si>
    <t>计划新开</t>
  </si>
  <si>
    <t xml:space="preserve">用地300亩，厂房30000㎡，办公宿舍10000㎡等土建、生产设备 、辅助设备及配套设施等建设建设 </t>
  </si>
  <si>
    <t>上海国鑫资本管理有限公司</t>
  </si>
  <si>
    <t>王楼镇</t>
  </si>
  <si>
    <t>河南太瑞科技有限公司年产三千吨医药中间体项目</t>
  </si>
  <si>
    <t>计划新开工</t>
  </si>
  <si>
    <t>占地约160亩。项目分两期连续建设，一期从颁发施工许可证之日起18个月完成建设，项目全部投产后，预计实现创两税收入2600万元</t>
  </si>
  <si>
    <t>河南太瑞科技有限公司</t>
  </si>
  <si>
    <t>新乡制药股份有限公司年产2000吨核苷系列原料药及医药中间体项目</t>
  </si>
  <si>
    <t>占地面积68600㎡米，总建筑面积35000㎡米，主要建设内容包括腺苷车间、环磷腺苷车间、三氮唑甲酯等生产车间</t>
  </si>
  <si>
    <t>河南三浦百草生物工程有限公司优化产品结构技改项目</t>
  </si>
  <si>
    <t>在现有厂区对现有工程进行密闭化、管道化和自动化改造，新建年产150t/a生物农药原药及230t/a制剂生产设施，新建一座发酵车间、一座制剂车间、污水站和VOC治理进行提标改造</t>
  </si>
  <si>
    <t>河南三浦百草生物工程有限公司</t>
  </si>
  <si>
    <t>江西汉尧富锂科技有限公司年产一万吨碳酸锂项目</t>
  </si>
  <si>
    <t>占地约100亩，项目预计2022年底完成一期完成年生产5000吨碳酸锂项目的建设，2024年6月30前完成二期年生产5000吨碳酸锂项目的建设。2023年投产后，预计实现销售收入90000万元，纳税额3000万元</t>
  </si>
  <si>
    <t>江西汉尧富锂科技有限公司</t>
  </si>
  <si>
    <t>新乡市东方商贸有限公司年产6万吨绝缘漆、1.5万吨甲酚、3000吨丁酯项目</t>
  </si>
  <si>
    <t>占地60亩，其中一期项目投资1.8亿元、二期项目投资1.2亿元；建设内容：主要建设生产厂房、化验楼等基础设施</t>
  </si>
  <si>
    <t>新乡市东方商贸有限公司</t>
  </si>
  <si>
    <t>香港国际润发实业有限公司年产1.2万吨邻氯苯腈建设项目</t>
  </si>
  <si>
    <t xml:space="preserve">占地约70亩。项目预计18个月全部投产。项目投产后年产值4.5亿元，纳税约1600万元。  </t>
  </si>
  <si>
    <t>香港国际润发实业有限公司</t>
  </si>
  <si>
    <t>上海沃熵新材料有限公司年产5000吨吐纳麝香、800吨二甲苯麝香、3000吨酮麝香和3000吨葵子麝香项目</t>
  </si>
  <si>
    <t xml:space="preserve">占地约50亩，由河南高峰建设集团有限公司、上海沃熵新材料有限公司与荷兰投资伙伴共同投资在延津县设立中外合资公司。项目投产后年产值10亿元，纳税约2000万元 </t>
  </si>
  <si>
    <t>上海沃熵新材料有限公司</t>
  </si>
  <si>
    <t>新乡市恒莱德五金有限公司年产100万套橱柜五金配件加工生产线项目</t>
  </si>
  <si>
    <t>现代家居</t>
  </si>
  <si>
    <t>本项目占地135亩，规划建设生产车间、仓库、办公楼及配套设施，筹建高标准全自动化橱柜五金系列产品生产基地</t>
  </si>
  <si>
    <t>新乡市恒莱德五金有限公司</t>
  </si>
  <si>
    <t>新乡市和光科技有限公司年产5万吨无缝药芯焊丝项目</t>
  </si>
  <si>
    <t>租赁15000㎡钢结构厂房，购置生产无缝药芯焊丝项目4条生产线，年产值3-5个亿</t>
  </si>
  <si>
    <t>新乡市和光科技有限公司</t>
  </si>
  <si>
    <t>善存生物（新乡）有限公司年产1万吨特种肥料及肥料增效剂项目</t>
  </si>
  <si>
    <t>项目包括智能液体悬浮肥生产线一套，智能粉剂水溶肥生产线一套，智能发酵生产线一套，粉剂自动分装线一套，液体自动灌装线一套，附属生产设施若干</t>
  </si>
  <si>
    <t>善存生物（新乡）有限公司</t>
  </si>
  <si>
    <t>河南中鑫新材料有限公司中新新材料二期项目</t>
  </si>
  <si>
    <t>一期建设年处理回收处理废旧锂离子电池正负极片项目，新建厂房、办公楼及基础配套等设施，购置先进的废旧锂电正负极材料加工生产线、脉冲除尘器、测试仪器等设备；二期建设年处理回收废旧锂离子电池项目，新建厂房，购置自动化废旧锂电池处理加工生产线及配套的生产装备</t>
  </si>
  <si>
    <t>河南中鑫新材料有限公司</t>
  </si>
  <si>
    <t>赵宏恩</t>
  </si>
  <si>
    <t>河南雄塑实业有限公司二期建设项目</t>
  </si>
  <si>
    <t>装备制造</t>
  </si>
  <si>
    <t>项目规划厂房建筑面积16000平方米，占地74亩；钢丝网骨架生产线4条、PP波纹管生产线3条、起重机3台、自动混料系统一套、冷水机一套、空压机一套等设备</t>
  </si>
  <si>
    <t>河南雄塑实业有限公司</t>
  </si>
  <si>
    <t>延津县产业集聚区智能制造产业孵化园</t>
  </si>
  <si>
    <t>智能制造装备</t>
  </si>
  <si>
    <t>规划占地164403平方米，新建单层结构厂房83500平方米，主要建设内容为厂房土建安装以及平台内道路、绿化、电力、供排水、已建成部分形象提升工程等其他相关配套基础设施等</t>
  </si>
  <si>
    <t>延津县产业集群发展投资有限公司</t>
  </si>
  <si>
    <t>河南龙源科技有限公司年产11万吨造纸助剂项目</t>
  </si>
  <si>
    <t>占地约20亩，主要建设造纸助剂项目。项目计划二年内完成项目建设并投入生产运营。项目达产后预计年产值2亿元，年税收600万元以上。</t>
  </si>
  <si>
    <t>河南龙源科技有限公司</t>
  </si>
  <si>
    <t>红旗日化有限公司年产15万吨泡花碱及10万吨洗涤剂项目</t>
  </si>
  <si>
    <t>主要建设年产15万吨泡花碱生产线，年产10万吨洗涤剂（洗衣液、洗洁精、柔顺剂、消毒液）生产线。主要建设车间四个及原料仓库一个、成品库一个、研发中心、办公楼等，年均纳税约900万元。</t>
  </si>
  <si>
    <t>红旗日化有限公司</t>
  </si>
  <si>
    <t>新乡延润无纺布制造有限公司年产3000吨无纺布项目</t>
  </si>
  <si>
    <t>纺织服装</t>
  </si>
  <si>
    <t>本项目租用现有厂房，建设年产3000吨无纺布项目</t>
  </si>
  <si>
    <t>新乡延润无纺布制造有限公司</t>
  </si>
  <si>
    <t>河南垚森食品有限公司休闲食品、调味品、营养代餐类食品生产项目</t>
  </si>
  <si>
    <t>用地约40亩。一期为休闲食品项目，建设厂房8000平方米，建设自动油炸生产线5条，烘焙生产线3条，自动包装生产线6条及其他配套设施。二期建设厂房11000平方米，建设日产10T的调味品生产线及现代化健康营养代餐食品加工车间</t>
  </si>
  <si>
    <t>河南垚森食品有限公司</t>
  </si>
  <si>
    <t>山东申胜食品科技有限公司年产50000吨熟食泡卤豆制品休闲食品加工基地项目（一期）</t>
  </si>
  <si>
    <t>食品</t>
  </si>
  <si>
    <t>购置一饮相思一期资产，占地约80亩，建设标准化厂房9幢，办公楼及研发中心1幢，总面积33000平方米</t>
  </si>
  <si>
    <t>山东申胜食品科技有限公司</t>
  </si>
  <si>
    <t>3、前期推进项目</t>
  </si>
  <si>
    <t>中建七局总承包有限公司产业基地生产项目</t>
  </si>
  <si>
    <t>前期推进</t>
  </si>
  <si>
    <t>利用德馨东侧约130亩地，厂区内部有配套办公楼约4000㎡米（简易装修），独立加工厂房两栋约11000㎡，达产后预计年净利润9000万元，年纳税额2200万元</t>
  </si>
  <si>
    <t>中建七局总承包有限公司</t>
  </si>
  <si>
    <t>山东申胜食品科技有限公司年产50000吨熟食泡卤豆制品休闲食品加工基地项目（二期）</t>
  </si>
  <si>
    <t>购置一饮相思二期全部资产，占地约135亩，建设标准化厂房8幢，办公楼及研发中心1幢，总面积50000平方米</t>
  </si>
  <si>
    <t>新乡市创佳新材料有限公司年产8000吨新能源电池材料项目</t>
  </si>
  <si>
    <t>新能源电池</t>
  </si>
  <si>
    <t>用地面积27673.83㎡（折约41.49亩）。预期达产年营业收入3亿元，利税1350万元，税后净利润5800万元，提供就业185个</t>
  </si>
  <si>
    <t>新乡市创佳新材料有限公司</t>
  </si>
  <si>
    <t>青岛普瑞邦生物工程有限公司医学过敏原试剂以及配套检测仪器和伴随诊断检测试剂盒的研发与生产项目</t>
  </si>
  <si>
    <t>普瑞邦是国内高新技术产业，如入驻园区，可提高园区在医学过敏试剂以及检测仪器的研发能力</t>
  </si>
  <si>
    <t>青岛普瑞邦生物工程有限公司</t>
  </si>
  <si>
    <t>表面处理中心项目</t>
  </si>
  <si>
    <t>拟建标准厂房20万㎡，建成一个种类齐全、结构合理、技术领先、设备先进、质量一流、企业总量适度的工业集中区</t>
  </si>
  <si>
    <t>新乡市志信电子配件有限公司电池钢壳项目</t>
  </si>
  <si>
    <t>计划用地约20亩，电池钢壳生产及销售。购置设备40台，达产年营业收入11093万元，利税3207.47万元，年纳税1214.39万元，可提供就业职位202个</t>
  </si>
  <si>
    <t>新乡市志信电子配件有限公司</t>
  </si>
  <si>
    <t>创力新能源产能提升、两用镍铁电池生产、电动叉车生产项目</t>
  </si>
  <si>
    <t>通过增加设备和技术改造，将现有电池产能提升至日产150万支；新建年产4000辆电动叉车生产项目和车辆启动、外挂空调两用镍铁电池项目</t>
  </si>
  <si>
    <t>河南创力新能源科技股份有限公司</t>
  </si>
  <si>
    <t>乐禾食品科技产业园项目</t>
  </si>
  <si>
    <t>项目租用河南省新乡市延津县国家现代农业产业园b2厂房一栋，单层基底面积4464m²，共两层。总面积8928m²</t>
  </si>
  <si>
    <t>乐禾食品科技产业园</t>
  </si>
  <si>
    <t>河南省广翠食品有限公司调味面食品加工项目</t>
  </si>
  <si>
    <t>占地30亩，生产销售：方便食品，调味面食品，是一家集生产、研发、销售为一体的方便面食品企业。调味面食品加工</t>
  </si>
  <si>
    <t>河南省广翠食品有限公司</t>
  </si>
  <si>
    <t>4、谋划项目</t>
  </si>
  <si>
    <t>河南创力新能源科技股份有限公司新型可回收镍铁电池生产基地</t>
  </si>
  <si>
    <t>谋划</t>
  </si>
  <si>
    <t>占地200亩，建设货车专用外接电池和大型储能装备生产回收基地</t>
  </si>
  <si>
    <t>年产20万吨植物纤维长丝及年产11万吨可降解多用膜生产线项目</t>
  </si>
  <si>
    <t>占地2480亩，总建筑面积5494685㎡，其中29栋生产车间建筑面积4678633.9㎡，办公楼1座建筑面积435233㎡，宿舍10座及食堂等建筑面积380819㎡。 ①年产20万吨植物纤维长丝②年产11万吨可降解多用膜</t>
  </si>
  <si>
    <t>河南丰利达高科技有限公司</t>
  </si>
  <si>
    <t>天能集团循环经济园项目</t>
  </si>
  <si>
    <t>占地约150-200亩</t>
  </si>
  <si>
    <t>中科建筑工生态建装产业园项目</t>
  </si>
  <si>
    <t>总用地面积约为350亩，其中综合用地250亩，工业用地100亩，计划建设循环经济建筑垃圾处理设备、装配式生态房屋设备配置、集成环保科技整装生产线等</t>
  </si>
  <si>
    <t>中科筑工产业集团</t>
  </si>
  <si>
    <t>商务局</t>
  </si>
  <si>
    <t>新乡云鹤食品有限公司食品资产重整项目</t>
  </si>
  <si>
    <t>占地260亩，对云鹤食品现有资产进行破产重整，新增投资2亿元，新建生产车间和速冻食品生产线</t>
  </si>
  <si>
    <t>新乡云鹤食品有限公司</t>
  </si>
  <si>
    <t>东方希望集团无公害生猪屠宰、肉制品深加工及饲料生产项目</t>
  </si>
  <si>
    <t>饲料加工</t>
  </si>
  <si>
    <t>占地约160亩，建筑总面积约50000㎡。从养猪开始一直延伸到终端卖场，主要是以生态养猪基地为龙头，以基地（公司）＋农户饲养联合体为商品猪养殖主体</t>
  </si>
  <si>
    <t>东方希望集团</t>
  </si>
  <si>
    <t>新乡市和光科技有限公司年产3万吨无缝药芯焊丝项目</t>
  </si>
  <si>
    <t>计划建设生产车间1座，建筑面积10000㎡，包括主线生产工段、拉拔工段、镀铜工段、包装工段等。建设办公楼1座、成品仓库1座、原材料仓1座、固废堆场1座面积不小于30㎡，危险废物堆场1座不小于10㎡</t>
  </si>
  <si>
    <t>延津县产业集聚区管委会食品园区拓展区工业“标准地”工程</t>
  </si>
  <si>
    <t>其他</t>
  </si>
  <si>
    <t>结合食品园区扩区，对拓展区域工业用地进行统一整治，拟出让地块达到“三通一平”，统一评估、检测，实现拿地即开工</t>
  </si>
  <si>
    <t>延津县产业集聚区管理委员会</t>
  </si>
  <si>
    <t>环境服务产业园</t>
  </si>
  <si>
    <t>总占地1500亩，以环境综合服务数据服务为载体，建设环保装备制造、电子、电器回收处理等9个子项目</t>
  </si>
  <si>
    <t>上海正新食品集团有限公司冷链物流、食品加工项目</t>
  </si>
  <si>
    <t>食品加工</t>
  </si>
  <si>
    <t>占地100亩，总建筑面积48万平方米，拟投资建设冷链物流、生产加工项目</t>
  </si>
  <si>
    <t>上海正新食品集团有限公司</t>
  </si>
  <si>
    <t>上海紫燕公司肉食加工项目</t>
  </si>
  <si>
    <t>占地135亩，建设厂房10万㎡</t>
  </si>
  <si>
    <t>上海紫燕公司</t>
  </si>
  <si>
    <t>中产集团水果罐头和果蔬饮料加工项目</t>
  </si>
  <si>
    <t>占地约95亩，总建筑面积30000㎡，建设年产5万吨水果罐头和1万吨果蔬汁饮料生产基地</t>
  </si>
  <si>
    <t>中产集团</t>
  </si>
  <si>
    <t>王氏严选商贸有限公司延津富硒、酵素产业基地项目</t>
  </si>
  <si>
    <t>占地110亩，总建筑面积40000㎡，拟建设“王氏严选”延津富硒、酵素产业基地项目，分三块内容：一是富硒、酵素研发、生产、销售专业园区；二是万亩富硒玉米功能农业示范基地；三是现代化物流中心、冷链仓储中心、电商运营中心建设</t>
  </si>
  <si>
    <t>王氏严选商贸有限公司</t>
  </si>
  <si>
    <t>河南瑞晟园区管理有限公司食品加工产业园项目</t>
  </si>
  <si>
    <t>项目占地约158亩，总建筑面积52000㎡，建设食品加工产业园</t>
  </si>
  <si>
    <t>河南瑞晟园区管理有限公司</t>
  </si>
  <si>
    <t>上海亚士创能项目</t>
  </si>
  <si>
    <t>占地约240亩。项目完工后，预计可实现年产值约15亿元，预计年净利润约1.5亿元，预计年综合纳税约1亿元</t>
  </si>
  <si>
    <t>山东金鼎智能分类垃圾箱项目</t>
  </si>
  <si>
    <t>占地70亩，新建厂房3座，建筑面积8000㎡，办公楼1座，建筑面积2000㎡，宿舍楼1座，建筑面积1000㎡，以及其他附属设施，购置生产线4条</t>
  </si>
  <si>
    <t>浙江英诺绿能科技有限公司冷链物流园区项目</t>
  </si>
  <si>
    <t>服务业</t>
  </si>
  <si>
    <t>物流</t>
  </si>
  <si>
    <t>占地300余亩，总建筑面积110000㎡，选址围绕园区107国道优势建设物流园</t>
  </si>
  <si>
    <t>浙江英诺绿能科技有限公司</t>
  </si>
  <si>
    <t>金属表面处理服务中心</t>
  </si>
  <si>
    <t>占地200亩，建设电子元器件、半导体、电子新材料等金属材料的表面处理服务中心，为电子信息产业提供配套服务</t>
  </si>
  <si>
    <t>麦丰食品（中国）有限公司资产重整项目</t>
  </si>
  <si>
    <t>对麦丰食品资产进行重整，重启休闲食品、绿色食品生产线，实现企业盘活</t>
  </si>
  <si>
    <t>麦丰食品（中国）有限公司</t>
  </si>
  <si>
    <t>河南精益珍食品有限公司食品扩建项目</t>
  </si>
  <si>
    <t>利用厂区现有空地70亩，新建沙琪玛生产车间和生产线</t>
  </si>
  <si>
    <t>河南精益珍食品有限公司</t>
  </si>
  <si>
    <t>新乡制药公司年产2500吨胞咪腚项目</t>
  </si>
  <si>
    <t>占地80亩，主要建设，中试实验楼、化验楼、生产车间及配套用房20000㎡</t>
  </si>
  <si>
    <t>新乡制药公司</t>
  </si>
  <si>
    <t>河南华美制药股份公司生命健康产业项目</t>
  </si>
  <si>
    <t>以医疗服务业为主，生产车间利用现有标准化厂房改造，以食药保健方面为主，保健食品生产车间建设在10000㎡以上</t>
  </si>
  <si>
    <t>河南华美制药股份公司</t>
  </si>
  <si>
    <t>李封工业有限责任公司年产2000吨纳米氧化锆项目</t>
  </si>
  <si>
    <t>占地约30-40亩，主要用于制造玻璃纤维增强水泥制品。项目预计年产值6亿元，年税收约6000万元</t>
  </si>
  <si>
    <t>李封工业有限责任公司</t>
  </si>
  <si>
    <t>青岛正亚机械科技有限公司年产5万吨方便食品生产项目</t>
  </si>
  <si>
    <t>计划用地约40亩，项目建设计划分两期进行，建设生产车间、办公大楼、存储车间等相关配套装备，主要生产方便面叶等方便食品</t>
  </si>
  <si>
    <t>青岛正亚机械科技有限公司</t>
  </si>
  <si>
    <t>新乡市新平川酿酒厂资产重整项目</t>
  </si>
  <si>
    <t>对新平川酒厂资产进行重整，重启白酒酿造、罐装生产线，实现资产盘活</t>
  </si>
  <si>
    <t>新乡市新平川酿酒厂</t>
  </si>
  <si>
    <t>青岛亚正机械科技有限公司食品机械及自动化生产线的设计与制造项目</t>
  </si>
  <si>
    <t>机械制造</t>
  </si>
  <si>
    <t>占地50余亩，总建筑面积16000㎡，建设食品机械及自动化生产线的设计与制造项目</t>
  </si>
  <si>
    <t>青岛亚正机械科技有限公司</t>
  </si>
  <si>
    <t>二、农林水项目</t>
  </si>
  <si>
    <t>新乡桂柳牧业有限公司家禽养殖加工物流三产农村产业融合发展项目</t>
  </si>
  <si>
    <t>农林水利</t>
  </si>
  <si>
    <t>农业</t>
  </si>
  <si>
    <t>一产为标准化家禽养殖基地建设，年存栏600万羽家禽，新建养殖棚100万㎡米。占地350亩；二产为年屠宰家禽4000万羽加工厂和年产27万吨家禽饲料加工厂，占地150亩；三产为冷链物流基地，占地120亩，总建筑面积5万㎡米，建设内容包括冷藏中心、物流配送中心、交易批发等六个功能区</t>
  </si>
  <si>
    <t>新乡市桂柳牧业有限公司</t>
  </si>
  <si>
    <t>魏邱乡</t>
  </si>
  <si>
    <t>李泽宙</t>
  </si>
  <si>
    <t>延津县优质小麦现代农业产业园创业创新孵化园建设项目</t>
  </si>
  <si>
    <t>农林水</t>
  </si>
  <si>
    <t>建设标准厂房10万㎡，办公楼1.6万㎡</t>
  </si>
  <si>
    <t>延津县农业农村局</t>
  </si>
  <si>
    <t>农业局</t>
  </si>
  <si>
    <t>延津县榆东引黄调蓄工程项目</t>
  </si>
  <si>
    <t>水利</t>
  </si>
  <si>
    <t>占地面积609.369亩，设计库容263万立方米，主要建设内容为：引水工程、调蓄池工程、灌溉工程三部分</t>
  </si>
  <si>
    <t>延津县水利局</t>
  </si>
  <si>
    <t>水利局</t>
  </si>
  <si>
    <t>延津县引黄调蓄（固头）工程</t>
  </si>
  <si>
    <t>总库容310万㎡，调蓄库容256万㎡。主要建设内容包括调蓄池、新建进水闸1座、出水闸1座、提水泵站1座，出水渠疏浚720m</t>
  </si>
  <si>
    <t>延津县乡村振兴乡村绿化美化项目</t>
  </si>
  <si>
    <t>林业</t>
  </si>
  <si>
    <t>拟用地面积5.52万亩。主要建设内容为开展村庄绿化美化，庭院绿化，建设一批小微绿化公园、公共绿地</t>
  </si>
  <si>
    <t>延津县自然资源局</t>
  </si>
  <si>
    <t>自然资源局</t>
  </si>
  <si>
    <t>新乡桂柳牧业有限公司饲料分公司饲料加工项目</t>
  </si>
  <si>
    <t>项目占地50亩，厂房建设4000平方米，办公用房800平方米，设备购置等</t>
  </si>
  <si>
    <t>新乡桂柳牧业有限公司</t>
  </si>
  <si>
    <t>司寨乡</t>
  </si>
  <si>
    <t>新乡桂柳牧业有限公司饲料分公司孵化园建设项目</t>
  </si>
  <si>
    <t>项目占地50亩，厂房建设5000平方米，办公用房600平方米，设备购置等</t>
  </si>
  <si>
    <t>延津县二类水毁高标准农田修复项目</t>
  </si>
  <si>
    <t>在建</t>
  </si>
  <si>
    <t>面积21.22万亩，每亩490元标准，对全县13个乡镇街道水毁农田基础设施进行修复</t>
  </si>
  <si>
    <t>延津县城乡供水一体化工程项目</t>
  </si>
  <si>
    <t>利用南水北调水源工程实施水源置换，需新建魏邱水厂1处，改扩建延津第二水厂1处，新建加压泵站2处，铺设配水管网330公里，新建县级水质监测中心1处和给水监控管理信息系统等</t>
  </si>
  <si>
    <t>延津县农产品仓储灾后提升建设项目</t>
  </si>
  <si>
    <t>由鲁花集团、克明面业、嘉合粮油、帝益麦种业等农产品仓储企业建设农产品标准仓库100000平方米</t>
  </si>
  <si>
    <t>三、社会事业项目</t>
  </si>
  <si>
    <t>延津县乡村振兴宜居教育城建设项目</t>
  </si>
  <si>
    <t>社会事业</t>
  </si>
  <si>
    <t>教育</t>
  </si>
  <si>
    <t>总建筑面积约为374972.40㎡。主要建设教学用房、宿舍用房、餐厅用房及其它用房</t>
  </si>
  <si>
    <t>延津县投资集团有限公司</t>
  </si>
  <si>
    <t>投资集团</t>
  </si>
  <si>
    <t>延津县妇幼保健院整体搬迁项目</t>
  </si>
  <si>
    <t>医疗卫生</t>
  </si>
  <si>
    <t>用地面积50余亩，规划床位数230张，总建筑面积37070㎡，其中地上建筑面积33070㎡，地下建筑面积4000㎡。建设内容为门急诊楼、医技病房楼、垃圾转运站、氧气站、污水处理站等</t>
  </si>
  <si>
    <t>延津县妇幼保健院</t>
  </si>
  <si>
    <t>卫健委</t>
  </si>
  <si>
    <t>延津县职业大专项目</t>
  </si>
  <si>
    <t>建设内容及规模：总占地1600亩，总建设面积约77.9万平米，建设有教学楼、学生宿舍楼、实训楼、图书馆以及附属设施等</t>
  </si>
  <si>
    <t>教体局</t>
  </si>
  <si>
    <t>延津县人民医院整体搬迁项目</t>
  </si>
  <si>
    <t>占地面积约162亩，规划床位1000张，按照三级医院标准建设，规划总建筑面积9万㎡。新建病房楼3.9万㎡，门诊急诊综合楼1.6万㎡，医技综合楼1.2万㎡，妇儿综合楼1.65万㎡米，行政后勤综合办公楼0.6万㎡以及其它辅助设施</t>
  </si>
  <si>
    <t>延津县人民医院</t>
  </si>
  <si>
    <t>延津县产业工人职业技术培训学校项目</t>
  </si>
  <si>
    <t>社会服务</t>
  </si>
  <si>
    <t>占地约200亩，建筑面积约20万㎡，总建筑面积约8万㎡，同时建设400米环形跑道田径场、环形跑道运动场、篮球场、排球场等体育设施</t>
  </si>
  <si>
    <t>延津县中医院中医传承创新和服务能力提升项目</t>
  </si>
  <si>
    <t>综合楼建设33000㎡米；隔离病房、发热门诊建设1880㎡；医技楼建设2250㎡；附属用房建设1400㎡；院内配套。诊断设备64排CT一台，DSA一台，1400万元、彩超两台，病床500张及部分配套设备2000件，急救及监护设备30台</t>
  </si>
  <si>
    <t>延津县中医院</t>
  </si>
  <si>
    <t>延津县文岩乐禾食品科技产业园项目</t>
  </si>
  <si>
    <t>主要建设高端智能的中央厨房，集采集配中心，净菜工厂，冷链物流基础设施，食品安全监测中心，农业大数据中心，中小学配餐安全监管云平台，研发办公人才中心</t>
  </si>
  <si>
    <t xml:space="preserve">延津县文岩街道办事处
</t>
  </si>
  <si>
    <t>文岩</t>
  </si>
  <si>
    <t>四、交通项目</t>
  </si>
  <si>
    <t>濮卫高速丰庄段项目</t>
  </si>
  <si>
    <t>交通</t>
  </si>
  <si>
    <t>高速公路</t>
  </si>
  <si>
    <t>双向四车道9.88千米，上下站口、服务区</t>
  </si>
  <si>
    <t>浙江交工集团</t>
  </si>
  <si>
    <t>丰庄镇</t>
  </si>
  <si>
    <t>延津县新延快速路（经八路-G107段）建设工程项目</t>
  </si>
  <si>
    <t>干线公路</t>
  </si>
  <si>
    <t>主要包括道路工程、桥涵工程、改移道路、泵站附属道路、雨水工程、污水工程、绿化工程、照明工程、交通工程、下穿泵房即控制室及大沙河雨水泵站工程等</t>
  </si>
  <si>
    <t>延津县安罗高速（延津段）建设项目</t>
  </si>
  <si>
    <t>长27.6公里</t>
  </si>
  <si>
    <t>延津县交通运输局</t>
  </si>
  <si>
    <t>交通局</t>
  </si>
  <si>
    <t>延津县南部新延快速通道建设工程</t>
  </si>
  <si>
    <t>路线全长23.962公里。全线采用沥青混凝土路面，采用双向四车道一级公路技术标准进行建设，设计速度80km/h</t>
  </si>
  <si>
    <t>延津县公路事业发展中心</t>
  </si>
  <si>
    <t>公路局</t>
  </si>
  <si>
    <t>延津县农村公路交通网络优化提升建设项目</t>
  </si>
  <si>
    <t>农村公路</t>
  </si>
  <si>
    <t>改建农村公路345公里</t>
  </si>
  <si>
    <t>延津县S101郑台线G107至延津滑县界段改建工程</t>
  </si>
  <si>
    <t>延津县境内4.1公里公路改建工程</t>
  </si>
  <si>
    <r>
      <t>延津县S227林桐线至郑济公铁两用桥段</t>
    </r>
    <r>
      <rPr>
        <sz val="10"/>
        <color indexed="8"/>
        <rFont val="宋体"/>
        <family val="0"/>
      </rPr>
      <t>改建工程</t>
    </r>
  </si>
  <si>
    <t>路线全长约51.623公里。其中延津段5.834公里。道路采用双向六车道一级公路标准，路基宽度采用27m，路面宽度23.5m，设计速度为60km/h</t>
  </si>
  <si>
    <t>五、能源项目</t>
  </si>
  <si>
    <t>新乡市首创环境能源公司新乡市生活垃圾焚烧发电项目</t>
  </si>
  <si>
    <t>能源</t>
  </si>
  <si>
    <t>电源</t>
  </si>
  <si>
    <t>占地165.21亩，总处理规模为日处理生活垃圾2250吨，建设规模为日处理生活垃圾1500吨，预留二期建设用地，二期日处理生活垃圾750吨，配置1*750吨/日焚烧线及1*18MW中温次高压纯凝式汽轮发电机组</t>
  </si>
  <si>
    <t>新乡市首创环境能源公司</t>
  </si>
  <si>
    <t>延津县整县屋顶光伏和储能项目</t>
  </si>
  <si>
    <t>光伏屋顶总面积200万㎡，总装机容量263MW。其中：党政机关屋顶面积2万㎡，装机容量2MW；学校、医院、村委会屋顶面积4万㎡，装机容量4MW；工商业厂房屋顶面积34万㎡，装机容量50MW；居民屋顶面积160万㎡，装机容量180MW。配套储能设备和充电桩</t>
  </si>
  <si>
    <t>延津县建设投资集团有限公司</t>
  </si>
  <si>
    <t>国家电投上海吉电企业发展有限公司河南省延津县石婆固镇光伏小镇项目</t>
  </si>
  <si>
    <t>城乡电网</t>
  </si>
  <si>
    <t>一期规划建设50MW，屋顶面积约50万㎡；二期规划，规划建设50MW，屋顶面积约50万㎡。光伏发电项目总规划容量200MW</t>
  </si>
  <si>
    <t>国家电投上海吉电企业发展有限公司</t>
  </si>
  <si>
    <t xml:space="preserve">石婆固 </t>
  </si>
  <si>
    <t>大唐河南发电公司延津开发风电项目</t>
  </si>
  <si>
    <t>总装机容量约为10万千瓦，包括新建33台单机容量3.XMW风电的风力发电机组，及其场内集电线路、升压站和道路等</t>
  </si>
  <si>
    <t>大唐河南发电公司</t>
  </si>
  <si>
    <t>延津县天润新能源公司风电平价上网示范项目</t>
  </si>
  <si>
    <t>风电场设计安装200台单机容量为2500KW风力发电机组，装机规模为500MW</t>
  </si>
  <si>
    <t>延津县天润新能源公司</t>
  </si>
  <si>
    <t>胙城乡</t>
  </si>
  <si>
    <t>国家电投（北京）新能源延津科兴平价上网司寨乡风电项目</t>
  </si>
  <si>
    <t>在高寨村、曹柳洼村、王纸坊村、通村等4个行政村建设7台风机及配套设施</t>
  </si>
  <si>
    <t>国家电投（北京）新能源延津科兴</t>
  </si>
  <si>
    <t>延津县产业集聚区智能化供电应急保障项目</t>
  </si>
  <si>
    <t>项目计划安装1310个充电桩，其中直流充电桩981个，交流充电桩329个，配套建设智能化管理、互联互通等智能信息管理系统及管理中心</t>
  </si>
  <si>
    <t>六、城镇基础设施项目</t>
  </si>
  <si>
    <t>延津长青生物质能源有限公司热电联产项目及产业集聚区长青生物质供热管网工程</t>
  </si>
  <si>
    <t>市政基础设施</t>
  </si>
  <si>
    <t>供水供热供气</t>
  </si>
  <si>
    <t>项目占地200亩，新建1*40吨高效生物质锅炉，配套1*30兆瓦抽凝式汽轮发电机组、1台175吨生物质热锅炉等附属工程，并配套建设产业集聚区工业用汽管网及城区居民供暖首站设备设施及中水利用管网，管网约6.8公里</t>
  </si>
  <si>
    <t>延津长青生物质能源有限公司</t>
  </si>
  <si>
    <t>延津县“一河两路”建设项目</t>
  </si>
  <si>
    <t>市政道路、桥梁</t>
  </si>
  <si>
    <t>新区路网（六条路）、一河两路河道景观、市政桥梁工程（五座桥）及南北连通渠</t>
  </si>
  <si>
    <t>延津县住房和城乡建设局</t>
  </si>
  <si>
    <t>住建局</t>
  </si>
  <si>
    <t>延津县塔铺街道办龙王庙沙门搬迁项目</t>
  </si>
  <si>
    <t>其他市政设施</t>
  </si>
  <si>
    <t>项目占地66.9亩，总建筑面积5777.2㎡，配套建设供水工程，暖气工程，燃气工程，雨污水工程，道路工程等基础设施，同时新修建道路5580m，分别是纬一路，纬二路，纬三路，经十四路，规划二路</t>
  </si>
  <si>
    <t>塔铺街道办事处</t>
  </si>
  <si>
    <t>塔铺</t>
  </si>
  <si>
    <t>延津县平安大道东延工程</t>
  </si>
  <si>
    <t>道路工程、桥涵工程、雨污水工程、给水工程、交通工程、照明工程、电力工程、通信工程、绿化工程</t>
  </si>
  <si>
    <t>延津县1号路道路工程</t>
  </si>
  <si>
    <t>延津县西环路道路新建道路工程</t>
  </si>
  <si>
    <t>延津县文岩渠生态廊道(延津段）建设项目</t>
  </si>
  <si>
    <t>文岩渠新建生态廊道49.2km,生态步道30km，生态隔离带 87964平米，生态自动调节钢坝3座生态驿站10处。生态湿地修复 324383平方米</t>
  </si>
  <si>
    <t>延津县城区雨污分离改扩建工程</t>
  </si>
  <si>
    <t>雨污水管网</t>
  </si>
  <si>
    <t>对城区内现状雨污管线进行普查，并对现状淤堵管线进行清淤，针对普查结果对雨污管线联通处封堵，对于城区内缺失或损坏的一、二级污水管网雨水管网（预计管网50公里）进行铺设</t>
  </si>
  <si>
    <t>延津县西环路（新长南线--S225）道路新建工程</t>
  </si>
  <si>
    <t>全长3280.94m，宽40米，建设内容主要有道路工程、桥涵工程、雨污水工程、给水工程、交通工程、照明工程、电力工程、通信工程、绿化工程等</t>
  </si>
  <si>
    <t>延津县石婆固镇小镇改造提升工程项目</t>
  </si>
  <si>
    <t>以镇政府驻地为中心，辐射周围5个村美化、绿化面积50000㎡、亮化等建设，新装路灯20000盏</t>
  </si>
  <si>
    <t>石婆固镇人民政府</t>
  </si>
  <si>
    <t>延津县文岩渠支流生态廊道建设项目</t>
  </si>
  <si>
    <t>9条文岩渠支流，河道清淤74.7公里，修复生态湿地11800平米。新建生态廊道150公里，新修生态步道5公里、自行车骑道25公里，生态自动调节钢坝3座，生态驿站20处，桥涵闸新建修复90座</t>
  </si>
  <si>
    <t>延津县沿文岩六支渠规划路（西安大道-1号路）道路工程</t>
  </si>
  <si>
    <t>全长6800m，宽40米，建设内容主要有道路工程、雨污水工程、给水工程、、照明工程、电力工程、、绿化工程等</t>
  </si>
  <si>
    <t>延津县1号路（新长南线--CNG迎宾大道）道路新建工程</t>
  </si>
  <si>
    <t>全长4839.46m,宽40m,建设内容含道路工程、桥涵工程、雨污水工程、给水工程、交通工程、照明工程、电力工程、通信工程、绿化工程等</t>
  </si>
  <si>
    <t>延津县城区南北联通渠工程  （古良排 -文岩渠  ）</t>
  </si>
  <si>
    <t>建设南北联通渠，连接祥符朱四干渠、固头湖、一河两路、文岩渠等，倒虹吸工程、闸门、提排站等建设内容</t>
  </si>
  <si>
    <t>延津县产业集聚区化工园区污水处理厂建设项目</t>
  </si>
  <si>
    <t>污水污泥处理</t>
  </si>
  <si>
    <t>占地约55.5亩，日处理能力4.5万吨，铺设管网约10km，以及事故应急收集系统、储存设施、传输系统、管道系统、辅助设施等应急事故池建设系统</t>
  </si>
  <si>
    <t>延津县平安大道东延道路工程</t>
  </si>
  <si>
    <t>全长3300米，宽55米，建设内容主要有道路工程、雨水工程、绿化工程、照明工程、桥涵工程等</t>
  </si>
  <si>
    <t>延津县第三污水处理厂建设项目</t>
  </si>
  <si>
    <t>占地面积126亩，设计总污水处理规模为5万立方/d，污水厂处理后的尾水可回用城区水系补水和城区杂用水，主要生产性构筑物包括粗格栅、进水泵房、细格栅、曝气沉砂池、初沉发酵池、生物池等</t>
  </si>
  <si>
    <t>延津县工业供水厂建设项目</t>
  </si>
  <si>
    <t>占地约30亩，建设供水能力4万t/天的工业供水厂，铺设管网约8公里</t>
  </si>
  <si>
    <t>延津县农村环境整治建设项目</t>
  </si>
  <si>
    <t>新建48处污水处理设施，总污水处理量7680平方米，新铺设污水管网361km</t>
  </si>
  <si>
    <t>延津县环境保护局</t>
  </si>
  <si>
    <t>生态环境局</t>
  </si>
  <si>
    <t>延津县产业集聚区化工园区危险运输车辆停车场建设项目</t>
  </si>
  <si>
    <t>停车场</t>
  </si>
  <si>
    <t>占地约165亩，建设停放危险运输车辆400-500辆的停车场及指挥调度服务中心</t>
  </si>
  <si>
    <t>延津县产业集聚区化工园区地上综合管廊建设项目</t>
  </si>
  <si>
    <t>化工园区地上综合管廊项目建设含供热、污水、物料运输等一体的地上综合管廊约10公里</t>
  </si>
  <si>
    <t>延津县湿地公园调蓄生态治理及周边绿化提升工程</t>
  </si>
  <si>
    <t>建设面积1390亩，建设内容以净化水源，调蓄泄洪为主的湿地公园。建成为集水质净化的湿地景观、文岩渠两岸的滨河景观、沿城市到道路的休闲运动景观、污水处理厂的环保科普教育基地</t>
  </si>
  <si>
    <t>延津县产业集聚区南区市政基础设施提升工程建设项目</t>
  </si>
  <si>
    <t>项目主要包括新建道路9条、长6521米</t>
  </si>
  <si>
    <t>七、现代服务业项目</t>
  </si>
  <si>
    <t>郑州圆通国际运输代理有限公司圆通新乡智创园项目</t>
  </si>
  <si>
    <t>现代服务业</t>
  </si>
  <si>
    <t>仓储物流</t>
  </si>
  <si>
    <t>占地173.458亩，建筑面积37266.16㎡，其中4栋厂房共32093.34㎡，办公楼5172.82㎡，对既有厂房、办公楼进行装修改造，规划建设新乡智创园</t>
  </si>
  <si>
    <t xml:space="preserve">
郑州圆通国际运输代理有限公司</t>
  </si>
  <si>
    <t>延津县农村物流网络节点体系项目</t>
  </si>
  <si>
    <t>占地面积93332.4平方米（约140亩），11个乡（镇）街道办事处综合服务站，单个服务站占地3-6亩，345个村级物流服务点，各服务点占地约100-200平方米</t>
  </si>
  <si>
    <t>延津广亿智能装备制造产业园项目</t>
  </si>
  <si>
    <t>占地约1640亩，约120万㎡。其中，一期广亿智能装备制造产业园占地640亩，建筑面积50万㎡，建造集生产、研发、物流、电商等为一体的综合性智能制造园区。二期广亿循环化工产业园占地1000亩，建筑面积70万㎡</t>
  </si>
  <si>
    <t>中国供销总社新农利合综合型冷链批发物流市场项目</t>
  </si>
  <si>
    <t>占地100亩，项目规划建设为多功能复合型农产品批发市场，包含农产品批发、智能物流、冷库仓储、分拣加工、中央厨房等服务</t>
  </si>
  <si>
    <t>延津县塔铺现代综合大物流集散中心建设项目</t>
  </si>
  <si>
    <t>依托国道G107、新荷铁路、安罗高速等，以中欧班列开通为契机，在塔铺谋划现代综合物流园区，建设集商务服务、电子商务、商贸加工为一体的现代化综合大物流集散中心</t>
  </si>
  <si>
    <t>森林公园开发项目</t>
  </si>
  <si>
    <t>文旅业</t>
  </si>
  <si>
    <t>旅游开发</t>
  </si>
  <si>
    <t>项目计划依托森林公园现有的资源进行综合开发，打造高标准的森林公园</t>
  </si>
  <si>
    <t>四川特驱投资集团有限公司</t>
  </si>
  <si>
    <t>延津县麦香文旅休闲长廊农业产业园项目</t>
  </si>
  <si>
    <t>其他服务业</t>
  </si>
  <si>
    <t>该项目依托现代农业产业项目、鲁花、克明面业等企业，由园区向东，打造以“延津麦、强筋面”为主题的特色文体验项目为一体的活动长廊特色街区</t>
  </si>
  <si>
    <t>延津县园区企业服务中心</t>
  </si>
  <si>
    <t>对园区企业无效利用的办公楼、厂房进行有效提升改造。打造集科技研发、企业发展服务、人才交流、企业孵化、投融资平台为一体的共创、共享中心</t>
  </si>
  <si>
    <t>延津县石婆固镇户外休闲用品创业园建设项目</t>
  </si>
  <si>
    <t>占地300亩，以盛翔户外用品公司为依托，建设户外拓展体验、休闲用品物流中心</t>
  </si>
  <si>
    <t>石婆固</t>
  </si>
  <si>
    <t>延津县丰庄镇冷链物流园项目</t>
  </si>
  <si>
    <t>商贸</t>
  </si>
  <si>
    <t>占地50亩、标准化钢构大棚</t>
  </si>
  <si>
    <t>丰庄镇人民政府</t>
  </si>
  <si>
    <t>八、城市更新（含房地产、两改、老旧小区改造）</t>
  </si>
  <si>
    <t>延津·美好生活家园项目</t>
  </si>
  <si>
    <t>城市更新</t>
  </si>
  <si>
    <t>房地产</t>
  </si>
  <si>
    <t>总占地面积约 252699㎡，总建筑面积约589711.65㎡；地上总计容建筑面积505398㎡；总基底面积约59420.94㎡；其中地块一约102.21亩，建筑面积约159711.65㎡，建筑基底面积约16420.94㎡；地块二约161.2亩，建筑面积约246900㎡，建筑基底面积约24800㎡；地块三约115.63亩，建筑面积约183100㎡；建筑基底面积约18200㎡，其中安置面积约33300㎡</t>
  </si>
  <si>
    <t>郎利武</t>
  </si>
  <si>
    <t>延津建城置业公司延津建业城小区建设项目</t>
  </si>
  <si>
    <t>规划用地8.8万㎡，计划总建筑面积24.9万㎡。新建普通住宅楼24栋1450套19.78万㎡。商业配套设施9300.00㎡，公共配套服务设施1160㎡</t>
  </si>
  <si>
    <t>河南金蚂蚁置业公司的金蚂蚁龙湖项目</t>
  </si>
  <si>
    <t>项目规划用地面积47344.46平方米，其中普通商品住宅用地面积92993.00平方米；项目计划建筑总建筑面积126139.02平方米</t>
  </si>
  <si>
    <t>新乡市郎宸房地产公司郎宸延州郡建设项目</t>
  </si>
  <si>
    <t>占地80亩，主要建设商品房、住宅123000㎡</t>
  </si>
  <si>
    <t>新乡市世和府置业公司的世和府项目</t>
  </si>
  <si>
    <t>项目规划用地面积54291.15平方米，其中普通商品房住宅用地面积52300.59平方米，商业用地面积1990.56平方米。 项目计划建筑总建筑面积124772.93平方米</t>
  </si>
  <si>
    <t>李兴根</t>
  </si>
  <si>
    <t>河南乐道置业公司的紫园建设项目</t>
  </si>
  <si>
    <t>规划占地面积23584.357㎡，计划总建筑面积47168.71㎡</t>
  </si>
  <si>
    <t>董兴军</t>
  </si>
  <si>
    <t>河南金蚂蚁置业公司的金蚂蚁平安府项目</t>
  </si>
  <si>
    <t>项目规划用地面积24912.407㎡，总建筑面积54640.92㎡</t>
  </si>
  <si>
    <t>赵文超</t>
  </si>
  <si>
    <t>延津县盛世城邦·御园项目</t>
  </si>
  <si>
    <t>占地29.89亩，总建筑面积36333.52㎡</t>
  </si>
  <si>
    <t>新乡市裕兴置业公司的天河湾项目</t>
  </si>
  <si>
    <t>规划占地面积28249.83㎡，建筑面积60645㎡</t>
  </si>
  <si>
    <t>佟胜友</t>
  </si>
  <si>
    <t>幸福美好生活家园开发项目</t>
  </si>
  <si>
    <t>建筑面积16万平方，主要建设内容商住房及室外配套基础设施</t>
  </si>
  <si>
    <t>延州郡开发项目</t>
  </si>
  <si>
    <t>建筑面积11万平方，主要建设内容商住房及室外配套基础设施</t>
  </si>
  <si>
    <t>公园世纪开发项目</t>
  </si>
  <si>
    <t>建筑面积3.6万平方，主要建设内容商住房及室外配套基础设施</t>
  </si>
  <si>
    <t>延津县老延化公司棚户区改造项目</t>
  </si>
  <si>
    <t>老旧小区改造</t>
  </si>
  <si>
    <t>总占地面积532800㎡，约合755.08亩，总建筑面积1179423.3㎡</t>
  </si>
  <si>
    <t>延津县小潭、固头城中村改造项目</t>
  </si>
  <si>
    <t>棚户区（城中村）改造</t>
  </si>
  <si>
    <t>涉及居民约989户。拟征收住宅房屋约35.2万平方米，征收集体土地约886亩。拟安置居民房屋约34.5万平方米，安置区需土地约250亩</t>
  </si>
  <si>
    <t>延津县农机大市场周边棚户区改造项目</t>
  </si>
  <si>
    <t>项目涉及居民约750户，单位5个。拟征收住宅及企业房屋约25万平方米，收回土地约1100亩。拟安置居民房屋约20万平方米，安置区需土地约180亩</t>
  </si>
  <si>
    <t>延津县文岩街道延津县纺织路西商住项目</t>
  </si>
  <si>
    <t>占地260亩，在纺织路西，平安大道以南，新长南线以北主要范围高档酒店，学校以及高档住宅小区</t>
  </si>
  <si>
    <t>延津县文岩城中村改造项目</t>
  </si>
  <si>
    <t>项目涉及居民约440户。拟征收住宅房屋约17.7万平方米，征收集体土地约490亩。拟安置居民房屋约14.2万平方米，安置区需土地约120亩</t>
  </si>
  <si>
    <t>九、生态环保项目</t>
  </si>
  <si>
    <t>新乡市东源汽车报废回收有限公司报废车回收拆解项目</t>
  </si>
  <si>
    <t>节能环保</t>
  </si>
  <si>
    <t>循环经济</t>
  </si>
  <si>
    <t>占地约90亩，总建筑面积39053.17㎡，分二期建设，年拆解报废车辆5.5万台（辆）；其中一期建筑面积10882.82㎡，二期建筑面积28170.35㎡；主要包括一栋三层办公楼、一栋二层餐宿楼、两栋一层高存车库、五栋一层高拆解车间等</t>
  </si>
  <si>
    <t>新乡市东源汽车报废回收有限公司</t>
  </si>
  <si>
    <t>新乡市君鑫物贸公司汽车报废回收拆解中心项目</t>
  </si>
  <si>
    <t>项目计划租赁场地54亩，建设汽车报废回收拆解中心项目</t>
  </si>
  <si>
    <t>新乡市君鑫物贸有限公司</t>
  </si>
  <si>
    <t>河南沪新环保科技有限公司10万吨油泥6万吨油漆渣6万吨精馏残渣3000吨贵金属等废物的收集处置综合利用项目</t>
  </si>
  <si>
    <t>项目总占地66666㎡米，建筑面积46000㎡米，包括生产车间、辅助生产车间、材料库</t>
  </si>
  <si>
    <t>河南沪新环保科技有限公司</t>
  </si>
  <si>
    <t>新乡荣军环保科技有限公司餐厨废弃物综合处理项目</t>
  </si>
  <si>
    <t>规划占地30000平方米，建设规模：日处理餐厨垃圾200吨、厨余垃圾200吨。建设内容：综合办公楼；综合处理车间；锅炉房等</t>
  </si>
  <si>
    <t>新乡荣军环保科技公司</t>
  </si>
  <si>
    <t>十、其他项目</t>
  </si>
  <si>
    <t>延津县城乡融合发展一期工程项目</t>
  </si>
  <si>
    <t>其他项目</t>
  </si>
  <si>
    <t>1.45公里景观河岸线生态改造，7.212公里的新区湖生态路网建设，5座桥梁建设，8.73km南北连通渠改造。标准化厂房十座，总建筑面积101547.6㎡，办公楼一座，总建筑面积16076.42㎡，园区道路建设。东屯镇土地复垦工程，土地复垦规模8051亩，王楼乡耕地提质改造工程，土地复垦规模16000亩</t>
  </si>
  <si>
    <t>新区发展投资有限公司</t>
  </si>
  <si>
    <t>新区</t>
  </si>
  <si>
    <t>中国地震局地球物理勘探装备基地项目</t>
  </si>
  <si>
    <t>国家地震灾害风险探测仪器装备中心，国家地震流动监测设备研发中心，中国地震设备运营配送中心</t>
  </si>
  <si>
    <t>延津县产业集聚区南区洼地村庄搬迁工程</t>
  </si>
  <si>
    <t>园区两个低洼地易涝村庄拆迁以及安置房建设共约715套，面积共约92820平方米。其中：王位庄村153户、占地158亩，搬迁建设安置房230套，建筑面积约29835平方米。盐厂村323户、占地565亩，搬迁建设安置房485套，建筑面积约62985平方米</t>
  </si>
  <si>
    <t xml:space="preserve">延津县产业集聚区管理委员会
</t>
  </si>
  <si>
    <t>延津县危废集中处置和固废资源化利用基地项目</t>
  </si>
  <si>
    <t>园区化工产业园及静脉产业园，完善区域危废处置设施、废旧商品回收利用、工业固废综合利用等功能，计划建设延津县危废集中处置和固废资源化利用工程技术研究中心；以及危废管家服务平台、环保实验室环境检测平台、危废收集平台</t>
  </si>
  <si>
    <t>说明：
 1.每一个项目均要按照1.续建；2计划新开工；3.前期推进；4.谋划分类填写。 
 2.项目立项之前视为谋划项目；完成审批、核准、备案后视为前期项目；完成立项用地规划手续后，开始工程建设许可阶段视为计划新开工项目。
 3.开竣工年月按照“20XXXX”（如201410、201508）格式填写，请勿填写“2016.10”或“2016-10”格式。
 4.建设地点填具体到县（市、区  ），如辉县市、平原示范区等 。
 5.当前进展情况填写用地、规划、立项、环评、建设许可、施工许可、竣工验收等手续办理和项目进展，并填报文件批复名称和文号。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</si>
</sst>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2">
    <font>
      <sz val="12"/>
      <name val="宋体"/>
      <family val="0"/>
    </font>
    <font>
      <sz val="11"/>
      <name val="宋体"/>
      <family val="0"/>
    </font>
    <font>
      <sz val="10"/>
      <name val="宋体"/>
      <family val="0"/>
    </font>
    <font>
      <sz val="10"/>
      <color indexed="8"/>
      <name val="宋体"/>
      <family val="0"/>
    </font>
    <font>
      <sz val="10"/>
      <color indexed="10"/>
      <name val="宋体"/>
      <family val="0"/>
    </font>
    <font>
      <sz val="16"/>
      <name val="黑体"/>
      <family val="4"/>
    </font>
    <font>
      <sz val="20"/>
      <name val="方正小标宋简体"/>
      <family val="4"/>
    </font>
    <font>
      <sz val="16"/>
      <name val="方正小标宋简体"/>
      <family val="4"/>
    </font>
    <font>
      <b/>
      <sz val="10"/>
      <name val="宋体"/>
      <family val="0"/>
    </font>
    <font>
      <sz val="9"/>
      <name val="宋体"/>
      <family val="0"/>
    </font>
    <font>
      <sz val="9"/>
      <color indexed="8"/>
      <name val="宋体"/>
      <family val="0"/>
    </font>
    <font>
      <sz val="22"/>
      <name val="方正小标宋简体"/>
      <family val="4"/>
    </font>
    <font>
      <sz val="10"/>
      <name val="新宋体"/>
      <family val="0"/>
    </font>
    <font>
      <sz val="11"/>
      <color indexed="8"/>
      <name val="宋体"/>
      <family val="0"/>
    </font>
    <font>
      <sz val="11"/>
      <color indexed="9"/>
      <name val="宋体"/>
      <family val="0"/>
    </font>
    <font>
      <b/>
      <sz val="18"/>
      <color indexed="54"/>
      <name val="宋体"/>
      <family val="0"/>
    </font>
    <font>
      <b/>
      <sz val="11"/>
      <color indexed="8"/>
      <name val="宋体"/>
      <family val="0"/>
    </font>
    <font>
      <b/>
      <sz val="13"/>
      <color indexed="54"/>
      <name val="宋体"/>
      <family val="0"/>
    </font>
    <font>
      <u val="single"/>
      <sz val="11"/>
      <color indexed="12"/>
      <name val="宋体"/>
      <family val="0"/>
    </font>
    <font>
      <b/>
      <sz val="11"/>
      <color indexed="54"/>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b/>
      <sz val="11"/>
      <color indexed="9"/>
      <name val="宋体"/>
      <family val="0"/>
    </font>
    <font>
      <sz val="11"/>
      <color indexed="53"/>
      <name val="宋体"/>
      <family val="0"/>
    </font>
    <font>
      <sz val="11"/>
      <color indexed="16"/>
      <name val="宋体"/>
      <family val="0"/>
    </font>
    <font>
      <sz val="11"/>
      <color indexed="62"/>
      <name val="宋体"/>
      <family val="0"/>
    </font>
    <font>
      <b/>
      <sz val="15"/>
      <color indexed="54"/>
      <name val="宋体"/>
      <family val="0"/>
    </font>
    <font>
      <u val="single"/>
      <sz val="11"/>
      <color indexed="20"/>
      <name val="宋体"/>
      <family val="0"/>
    </font>
    <font>
      <sz val="11"/>
      <color indexed="17"/>
      <name val="宋体"/>
      <family val="0"/>
    </font>
    <font>
      <b/>
      <sz val="11"/>
      <color indexed="53"/>
      <name val="宋体"/>
      <family val="0"/>
    </font>
  </fonts>
  <fills count="2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
      <patternFill patternType="solid">
        <fgColor indexed="15"/>
        <bgColor indexed="64"/>
      </patternFill>
    </fill>
    <fill>
      <patternFill patternType="solid">
        <fgColor indexed="13"/>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border>
    <border>
      <left style="thin"/>
      <right style="thin"/>
      <top style="thin"/>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4" fillId="2" borderId="0" applyNumberFormat="0" applyBorder="0" applyAlignment="0" applyProtection="0"/>
    <xf numFmtId="0" fontId="13" fillId="3" borderId="0" applyNumberFormat="0" applyBorder="0" applyAlignment="0" applyProtection="0"/>
    <xf numFmtId="0" fontId="23" fillId="4" borderId="1" applyNumberFormat="0" applyAlignment="0" applyProtection="0"/>
    <xf numFmtId="0" fontId="24" fillId="5" borderId="2" applyNumberFormat="0" applyAlignment="0" applyProtection="0"/>
    <xf numFmtId="0" fontId="26" fillId="6" borderId="0" applyNumberFormat="0" applyBorder="0" applyAlignment="0" applyProtection="0"/>
    <xf numFmtId="0" fontId="28" fillId="0" borderId="3" applyNumberFormat="0" applyFill="0" applyAlignment="0" applyProtection="0"/>
    <xf numFmtId="0" fontId="20" fillId="0" borderId="0" applyNumberFormat="0" applyFill="0" applyBorder="0" applyAlignment="0" applyProtection="0"/>
    <xf numFmtId="0" fontId="17" fillId="0" borderId="3" applyNumberFormat="0" applyFill="0" applyAlignment="0" applyProtection="0"/>
    <xf numFmtId="0" fontId="0" fillId="0" borderId="0">
      <alignment/>
      <protection/>
    </xf>
    <xf numFmtId="0" fontId="13" fillId="7" borderId="0" applyNumberFormat="0" applyBorder="0" applyAlignment="0" applyProtection="0"/>
    <xf numFmtId="41" fontId="0" fillId="0" borderId="0" applyFont="0" applyFill="0" applyBorder="0" applyAlignment="0" applyProtection="0"/>
    <xf numFmtId="0" fontId="13" fillId="2" borderId="0" applyNumberFormat="0" applyBorder="0" applyAlignment="0" applyProtection="0"/>
    <xf numFmtId="0" fontId="18" fillId="0" borderId="0" applyNumberFormat="0" applyFill="0" applyBorder="0" applyAlignment="0" applyProtection="0"/>
    <xf numFmtId="0" fontId="14" fillId="8" borderId="0" applyNumberFormat="0" applyBorder="0" applyAlignment="0" applyProtection="0"/>
    <xf numFmtId="0" fontId="19" fillId="0" borderId="4" applyNumberFormat="0" applyFill="0" applyAlignment="0" applyProtection="0"/>
    <xf numFmtId="0" fontId="16" fillId="0" borderId="5" applyNumberFormat="0" applyFill="0" applyAlignment="0" applyProtection="0"/>
    <xf numFmtId="0" fontId="13" fillId="9" borderId="0" applyNumberFormat="0" applyBorder="0" applyAlignment="0" applyProtection="0"/>
    <xf numFmtId="0" fontId="13" fillId="7" borderId="0" applyNumberFormat="0" applyBorder="0" applyAlignment="0" applyProtection="0"/>
    <xf numFmtId="0" fontId="14" fillId="10"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13" fillId="11" borderId="0" applyNumberFormat="0" applyBorder="0" applyAlignment="0" applyProtection="0"/>
    <xf numFmtId="0" fontId="25" fillId="0" borderId="6" applyNumberFormat="0" applyFill="0" applyAlignment="0" applyProtection="0"/>
    <xf numFmtId="0" fontId="19" fillId="0" borderId="0" applyNumberFormat="0" applyFill="0" applyBorder="0" applyAlignment="0" applyProtection="0"/>
    <xf numFmtId="0" fontId="13" fillId="12" borderId="0" applyNumberFormat="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3" fillId="13" borderId="0" applyNumberFormat="0" applyBorder="0" applyAlignment="0" applyProtection="0"/>
    <xf numFmtId="0" fontId="13" fillId="12" borderId="7" applyNumberFormat="0" applyFont="0" applyAlignment="0" applyProtection="0"/>
    <xf numFmtId="0" fontId="14" fillId="2" borderId="0" applyNumberFormat="0" applyBorder="0" applyAlignment="0" applyProtection="0"/>
    <xf numFmtId="0" fontId="30" fillId="3" borderId="0" applyNumberFormat="0" applyBorder="0" applyAlignment="0" applyProtection="0"/>
    <xf numFmtId="0" fontId="13" fillId="7" borderId="0" applyNumberFormat="0" applyBorder="0" applyAlignment="0" applyProtection="0"/>
    <xf numFmtId="0" fontId="22" fillId="11" borderId="0" applyNumberFormat="0" applyBorder="0" applyAlignment="0" applyProtection="0"/>
    <xf numFmtId="0" fontId="31" fillId="4" borderId="8" applyNumberFormat="0" applyAlignment="0" applyProtection="0"/>
    <xf numFmtId="0" fontId="14" fillId="14"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9" fontId="0" fillId="0" borderId="0" applyFont="0" applyFill="0" applyBorder="0" applyAlignment="0" applyProtection="0"/>
    <xf numFmtId="0" fontId="14" fillId="13" borderId="0" applyNumberFormat="0" applyBorder="0" applyAlignment="0" applyProtection="0"/>
    <xf numFmtId="44" fontId="0" fillId="0" borderId="0" applyFont="0" applyFill="0" applyBorder="0" applyAlignment="0" applyProtection="0"/>
    <xf numFmtId="0" fontId="14" fillId="5" borderId="0" applyNumberFormat="0" applyBorder="0" applyAlignment="0" applyProtection="0"/>
    <xf numFmtId="0" fontId="13" fillId="4" borderId="0" applyNumberFormat="0" applyBorder="0" applyAlignment="0" applyProtection="0"/>
    <xf numFmtId="0" fontId="27" fillId="13" borderId="8" applyNumberFormat="0" applyAlignment="0" applyProtection="0"/>
    <xf numFmtId="0" fontId="13" fillId="2" borderId="0" applyNumberFormat="0" applyBorder="0" applyAlignment="0" applyProtection="0"/>
    <xf numFmtId="0" fontId="14" fillId="18" borderId="0" applyNumberFormat="0" applyBorder="0" applyAlignment="0" applyProtection="0"/>
    <xf numFmtId="0" fontId="13" fillId="12" borderId="0" applyNumberFormat="0" applyBorder="0" applyAlignment="0" applyProtection="0"/>
  </cellStyleXfs>
  <cellXfs count="119">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Alignment="1">
      <alignment/>
    </xf>
    <xf numFmtId="0" fontId="2" fillId="0" borderId="0" xfId="0" applyFont="1" applyFill="1" applyBorder="1" applyAlignment="1">
      <alignment horizontal="center" vertical="center" wrapText="1"/>
    </xf>
    <xf numFmtId="0" fontId="4" fillId="0" borderId="0" xfId="0" applyFont="1" applyFill="1" applyAlignment="1">
      <alignment/>
    </xf>
    <xf numFmtId="0" fontId="4" fillId="0" borderId="0" xfId="0" applyFont="1" applyAlignment="1">
      <alignment/>
    </xf>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center"/>
    </xf>
    <xf numFmtId="0" fontId="6" fillId="0" borderId="0" xfId="0" applyFont="1" applyAlignment="1">
      <alignment horizont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19"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0" xfId="0" applyFont="1" applyFill="1" applyBorder="1" applyAlignment="1">
      <alignment vertical="center" wrapText="1"/>
    </xf>
    <xf numFmtId="0" fontId="8" fillId="3" borderId="10" xfId="0" applyFont="1" applyFill="1" applyBorder="1" applyAlignment="1">
      <alignment horizontal="center" vertical="center" wrapText="1"/>
    </xf>
    <xf numFmtId="0" fontId="8" fillId="3" borderId="10" xfId="0"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NumberFormat="1" applyFont="1" applyFill="1" applyBorder="1" applyAlignment="1">
      <alignment vertical="center" wrapText="1"/>
    </xf>
    <xf numFmtId="0" fontId="2" fillId="0" borderId="10" xfId="0" applyNumberFormat="1" applyFont="1" applyFill="1" applyBorder="1" applyAlignment="1" applyProtection="1">
      <alignment vertical="center" wrapText="1"/>
      <protection/>
    </xf>
    <xf numFmtId="49" fontId="2" fillId="0" borderId="10" xfId="0" applyNumberFormat="1" applyFont="1" applyFill="1" applyBorder="1" applyAlignment="1" applyProtection="1">
      <alignment vertical="center" wrapText="1"/>
      <protection/>
    </xf>
    <xf numFmtId="0" fontId="3"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9"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8" fillId="19" borderId="10" xfId="0" applyNumberFormat="1" applyFont="1" applyFill="1" applyBorder="1" applyAlignment="1">
      <alignment horizontal="center" vertical="center" wrapText="1"/>
    </xf>
    <xf numFmtId="0" fontId="8" fillId="6" borderId="10" xfId="0" applyNumberFormat="1" applyFont="1" applyFill="1" applyBorder="1" applyAlignment="1">
      <alignment horizontal="center" vertical="center" wrapText="1"/>
    </xf>
    <xf numFmtId="0" fontId="8" fillId="3"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4"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4"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xf>
    <xf numFmtId="0" fontId="2" fillId="0" borderId="10" xfId="0" applyFont="1" applyFill="1" applyBorder="1" applyAlignment="1">
      <alignment horizontal="left" vertical="center" wrapText="1"/>
    </xf>
    <xf numFmtId="0" fontId="2" fillId="0" borderId="10" xfId="0" applyNumberFormat="1"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8" fillId="19" borderId="10" xfId="0" applyFont="1" applyFill="1" applyBorder="1" applyAlignment="1">
      <alignment horizontal="right" vertical="center" wrapText="1"/>
    </xf>
    <xf numFmtId="0" fontId="8" fillId="6" borderId="10" xfId="0" applyFont="1" applyFill="1" applyBorder="1" applyAlignment="1">
      <alignment horizontal="right" vertical="center" wrapText="1"/>
    </xf>
    <xf numFmtId="0" fontId="8" fillId="3" borderId="10" xfId="0" applyFont="1" applyFill="1" applyBorder="1" applyAlignment="1">
      <alignment horizontal="right" vertical="center" wrapText="1"/>
    </xf>
    <xf numFmtId="49" fontId="2" fillId="0" borderId="10" xfId="0" applyNumberFormat="1" applyFont="1" applyFill="1" applyBorder="1" applyAlignment="1" applyProtection="1">
      <alignment horizontal="right" vertical="center" wrapText="1"/>
      <protection/>
    </xf>
    <xf numFmtId="176" fontId="2" fillId="0" borderId="10" xfId="0" applyNumberFormat="1" applyFont="1" applyBorder="1" applyAlignment="1">
      <alignment horizontal="right" vertical="center" wrapText="1"/>
    </xf>
    <xf numFmtId="0" fontId="2" fillId="0" borderId="10" xfId="0" applyNumberFormat="1" applyFont="1" applyFill="1" applyBorder="1" applyAlignment="1">
      <alignment horizontal="right" vertical="center" wrapText="1"/>
    </xf>
    <xf numFmtId="0" fontId="2" fillId="0" borderId="10" xfId="0" applyFont="1" applyBorder="1" applyAlignment="1">
      <alignment horizontal="right" vertical="center" wrapText="1"/>
    </xf>
    <xf numFmtId="49" fontId="2" fillId="0" borderId="10" xfId="0" applyNumberFormat="1" applyFont="1" applyFill="1" applyBorder="1" applyAlignment="1">
      <alignment horizontal="right" vertical="center" wrapText="1"/>
    </xf>
    <xf numFmtId="49" fontId="2" fillId="4" borderId="10" xfId="0" applyNumberFormat="1" applyFont="1" applyFill="1" applyBorder="1" applyAlignment="1" applyProtection="1">
      <alignment horizontal="right" vertical="center" wrapText="1"/>
      <protection/>
    </xf>
    <xf numFmtId="0" fontId="3"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10" xfId="0" applyNumberFormat="1" applyFont="1" applyFill="1" applyBorder="1" applyAlignment="1" applyProtection="1">
      <alignment horizontal="right" vertical="center" wrapText="1"/>
      <protection/>
    </xf>
    <xf numFmtId="176" fontId="2" fillId="0" borderId="10" xfId="0" applyNumberFormat="1" applyFont="1" applyFill="1" applyBorder="1" applyAlignment="1">
      <alignment horizontal="right" vertical="center" wrapText="1"/>
    </xf>
    <xf numFmtId="0" fontId="2" fillId="0" borderId="14" xfId="0" applyFont="1" applyBorder="1" applyAlignment="1">
      <alignment horizontal="right" vertical="center"/>
    </xf>
    <xf numFmtId="0" fontId="8" fillId="19" borderId="10"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8" fillId="3"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pplyProtection="1">
      <alignment horizontal="left" vertical="center" wrapText="1"/>
      <protection/>
    </xf>
    <xf numFmtId="0" fontId="2" fillId="4" borderId="10" xfId="0" applyFont="1" applyFill="1" applyBorder="1" applyAlignment="1">
      <alignment vertical="center" wrapText="1"/>
    </xf>
    <xf numFmtId="0" fontId="10" fillId="0" borderId="10"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xf>
    <xf numFmtId="0" fontId="2" fillId="0" borderId="15" xfId="0" applyFont="1" applyBorder="1" applyAlignment="1">
      <alignment horizontal="left" vertical="center" wrapText="1"/>
    </xf>
    <xf numFmtId="0" fontId="3" fillId="0" borderId="10" xfId="0" applyNumberFormat="1" applyFont="1" applyFill="1" applyBorder="1" applyAlignment="1">
      <alignment horizontal="center" vertical="center" wrapText="1"/>
    </xf>
    <xf numFmtId="57" fontId="2"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10" xfId="26" applyNumberFormat="1" applyFont="1" applyFill="1" applyBorder="1" applyAlignment="1">
      <alignment horizontal="center" vertical="center" wrapText="1"/>
      <protection/>
    </xf>
    <xf numFmtId="0" fontId="3" fillId="0" borderId="10" xfId="15" applyFont="1" applyBorder="1" applyAlignment="1">
      <alignment horizontal="left" vertical="center" wrapText="1"/>
      <protection/>
    </xf>
    <xf numFmtId="0" fontId="2" fillId="4" borderId="10" xfId="0" applyFont="1" applyFill="1" applyBorder="1" applyAlignment="1">
      <alignment horizontal="left" vertical="center" wrapText="1"/>
    </xf>
    <xf numFmtId="0" fontId="2" fillId="4" borderId="10" xfId="0" applyFont="1" applyFill="1" applyBorder="1" applyAlignment="1">
      <alignment horizontal="center"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horizontal="right" vertical="center" wrapText="1"/>
    </xf>
    <xf numFmtId="0" fontId="3" fillId="0" borderId="10" xfId="0" applyNumberFormat="1" applyFont="1" applyFill="1" applyBorder="1" applyAlignment="1" applyProtection="1">
      <alignment horizontal="right" vertical="center" wrapText="1"/>
      <protection/>
    </xf>
    <xf numFmtId="0" fontId="3" fillId="0" borderId="10" xfId="16" applyFont="1" applyBorder="1" applyAlignment="1">
      <alignment horizontal="right" vertical="center" wrapText="1"/>
      <protection/>
    </xf>
    <xf numFmtId="177" fontId="2" fillId="0" borderId="10" xfId="0" applyNumberFormat="1" applyFont="1" applyFill="1" applyBorder="1" applyAlignment="1">
      <alignment horizontal="right" vertical="center" wrapText="1"/>
    </xf>
    <xf numFmtId="0" fontId="2" fillId="4" borderId="10" xfId="0" applyFont="1" applyFill="1" applyBorder="1" applyAlignment="1">
      <alignment horizontal="right" vertical="center" wrapText="1"/>
    </xf>
    <xf numFmtId="0" fontId="3" fillId="0" borderId="10" xfId="0" applyFont="1" applyBorder="1" applyAlignment="1">
      <alignment horizontal="left" vertical="center" wrapText="1"/>
    </xf>
    <xf numFmtId="49" fontId="2"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justify" vertical="center"/>
      <protection/>
    </xf>
    <xf numFmtId="0" fontId="3" fillId="0" borderId="10" xfId="0" applyNumberFormat="1" applyFont="1" applyFill="1" applyBorder="1" applyAlignment="1" applyProtection="1">
      <alignment vertical="center" wrapText="1"/>
      <protection/>
    </xf>
    <xf numFmtId="176" fontId="8" fillId="3" borderId="10" xfId="0" applyNumberFormat="1" applyFont="1" applyFill="1" applyBorder="1" applyAlignment="1">
      <alignment horizontal="right" vertical="center" wrapText="1"/>
    </xf>
    <xf numFmtId="49" fontId="8" fillId="6" borderId="10" xfId="0" applyNumberFormat="1" applyFont="1" applyFill="1" applyBorder="1" applyAlignment="1">
      <alignment horizontal="right" vertical="center" wrapText="1"/>
    </xf>
    <xf numFmtId="0" fontId="2" fillId="4" borderId="10" xfId="0" applyNumberFormat="1" applyFont="1" applyFill="1" applyBorder="1" applyAlignment="1" applyProtection="1">
      <alignment vertical="center" wrapText="1"/>
      <protection/>
    </xf>
    <xf numFmtId="0" fontId="4" fillId="0" borderId="16" xfId="0" applyFont="1" applyBorder="1" applyAlignment="1">
      <alignment horizontal="left" vertical="center" wrapText="1"/>
    </xf>
    <xf numFmtId="0" fontId="4" fillId="0" borderId="16" xfId="0" applyFont="1" applyBorder="1" applyAlignment="1">
      <alignment horizontal="left" vertical="center"/>
    </xf>
    <xf numFmtId="49" fontId="8" fillId="3" borderId="10" xfId="0" applyNumberFormat="1" applyFont="1" applyFill="1" applyBorder="1" applyAlignment="1">
      <alignment horizontal="right" vertical="center" wrapText="1"/>
    </xf>
    <xf numFmtId="0" fontId="1" fillId="0" borderId="0" xfId="0" applyFont="1" applyAlignment="1">
      <alignment/>
    </xf>
    <xf numFmtId="0" fontId="11" fillId="0" borderId="0" xfId="0" applyFont="1" applyAlignment="1">
      <alignment horizontal="center"/>
    </xf>
    <xf numFmtId="0" fontId="6" fillId="0" borderId="0" xfId="0" applyFont="1" applyAlignment="1">
      <alignment horizontal="right"/>
    </xf>
    <xf numFmtId="0" fontId="1" fillId="19" borderId="9" xfId="0" applyFont="1" applyFill="1" applyBorder="1" applyAlignment="1">
      <alignment horizontal="center" vertical="center" wrapText="1"/>
    </xf>
    <xf numFmtId="0" fontId="1" fillId="19" borderId="12" xfId="0" applyFont="1" applyFill="1" applyBorder="1" applyAlignment="1">
      <alignment horizontal="center" vertical="center" wrapText="1"/>
    </xf>
    <xf numFmtId="0" fontId="2" fillId="20" borderId="10" xfId="0" applyFont="1" applyFill="1" applyBorder="1" applyAlignment="1">
      <alignment horizontal="left" vertical="center" wrapText="1"/>
    </xf>
    <xf numFmtId="0" fontId="2" fillId="20" borderId="10" xfId="0" applyFont="1" applyFill="1" applyBorder="1" applyAlignment="1">
      <alignment horizontal="center" vertical="center" wrapText="1"/>
    </xf>
    <xf numFmtId="0" fontId="2" fillId="20" borderId="10" xfId="0" applyFont="1" applyFill="1" applyBorder="1" applyAlignment="1">
      <alignment horizontal="right" vertical="center" wrapText="1"/>
    </xf>
    <xf numFmtId="0" fontId="2" fillId="19" borderId="10" xfId="0" applyFont="1" applyFill="1" applyBorder="1" applyAlignment="1">
      <alignment horizontal="left" vertical="center" wrapText="1"/>
    </xf>
    <xf numFmtId="0" fontId="2" fillId="19" borderId="10" xfId="0" applyFont="1" applyFill="1" applyBorder="1" applyAlignment="1">
      <alignment horizontal="center" vertical="center" wrapText="1"/>
    </xf>
    <xf numFmtId="0" fontId="2" fillId="19" borderId="10" xfId="0" applyFont="1" applyFill="1" applyBorder="1" applyAlignment="1">
      <alignment horizontal="right" vertical="center" wrapText="1"/>
    </xf>
    <xf numFmtId="49" fontId="2" fillId="0" borderId="10" xfId="0" applyNumberFormat="1" applyFont="1" applyBorder="1" applyAlignment="1">
      <alignment horizontal="right" vertical="center" wrapText="1"/>
    </xf>
    <xf numFmtId="0" fontId="12" fillId="0" borderId="14" xfId="0" applyFont="1" applyBorder="1" applyAlignment="1">
      <alignment horizontal="right" vertical="center"/>
    </xf>
    <xf numFmtId="0" fontId="1" fillId="19" borderId="17" xfId="0" applyFont="1" applyFill="1" applyBorder="1" applyAlignment="1">
      <alignment horizontal="center" vertical="center" wrapText="1"/>
    </xf>
    <xf numFmtId="0" fontId="1" fillId="19" borderId="18" xfId="0" applyFont="1" applyFill="1" applyBorder="1" applyAlignment="1">
      <alignment horizontal="center" vertical="center" wrapText="1"/>
    </xf>
    <xf numFmtId="0" fontId="1" fillId="19" borderId="19" xfId="0" applyFont="1" applyFill="1" applyBorder="1" applyAlignment="1">
      <alignment horizontal="center" vertical="center" wrapText="1"/>
    </xf>
    <xf numFmtId="0" fontId="1" fillId="19" borderId="10" xfId="0" applyFont="1" applyFill="1" applyBorder="1" applyAlignment="1">
      <alignment horizontal="center" vertical="center" wrapText="1"/>
    </xf>
  </cellXfs>
  <cellStyles count="53">
    <cellStyle name="Normal" xfId="0"/>
    <cellStyle name="常规 16" xfId="15"/>
    <cellStyle name="常规 2" xfId="16"/>
    <cellStyle name="常规 2 2 2 3"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常规 2 3"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2"/>
  <dimension ref="A1:I60"/>
  <sheetViews>
    <sheetView workbookViewId="0" topLeftCell="A1">
      <selection activeCell="O12" sqref="O12"/>
    </sheetView>
  </sheetViews>
  <sheetFormatPr defaultColWidth="9.00390625" defaultRowHeight="14.25"/>
  <cols>
    <col min="1" max="1" width="34.50390625" style="9" customWidth="1"/>
    <col min="2" max="2" width="9.25390625" style="8" customWidth="1"/>
    <col min="3" max="3" width="16.375" style="10" customWidth="1"/>
    <col min="4" max="4" width="17.25390625" style="10" customWidth="1"/>
    <col min="5" max="5" width="16.00390625" style="10" customWidth="1"/>
    <col min="6" max="8" width="10.50390625" style="10" customWidth="1"/>
    <col min="9" max="9" width="5.75390625" style="8" customWidth="1"/>
  </cols>
  <sheetData>
    <row r="1" spans="1:9" ht="30.75" customHeight="1">
      <c r="A1" s="103" t="s">
        <v>0</v>
      </c>
      <c r="B1" s="103"/>
      <c r="C1" s="103"/>
      <c r="D1" s="103"/>
      <c r="E1" s="103"/>
      <c r="F1" s="103"/>
      <c r="G1" s="103"/>
      <c r="H1" s="103"/>
      <c r="I1" s="103"/>
    </row>
    <row r="2" spans="1:9" ht="19.5" customHeight="1">
      <c r="A2" s="14"/>
      <c r="B2" s="14"/>
      <c r="C2" s="104"/>
      <c r="D2" s="104"/>
      <c r="E2" s="104"/>
      <c r="F2" s="104"/>
      <c r="G2" s="104"/>
      <c r="H2" s="114" t="s">
        <v>1</v>
      </c>
      <c r="I2" s="114"/>
    </row>
    <row r="3" spans="1:9" s="102" customFormat="1" ht="19.5" customHeight="1">
      <c r="A3" s="105" t="s">
        <v>2</v>
      </c>
      <c r="B3" s="105" t="s">
        <v>3</v>
      </c>
      <c r="C3" s="105" t="s">
        <v>4</v>
      </c>
      <c r="D3" s="105" t="s">
        <v>5</v>
      </c>
      <c r="E3" s="105" t="s">
        <v>6</v>
      </c>
      <c r="F3" s="115" t="s">
        <v>7</v>
      </c>
      <c r="G3" s="116"/>
      <c r="H3" s="117"/>
      <c r="I3" s="118" t="s">
        <v>8</v>
      </c>
    </row>
    <row r="4" spans="1:9" s="102" customFormat="1" ht="34.5" customHeight="1">
      <c r="A4" s="106"/>
      <c r="B4" s="106"/>
      <c r="C4" s="106"/>
      <c r="D4" s="106"/>
      <c r="E4" s="106"/>
      <c r="F4" s="118" t="s">
        <v>9</v>
      </c>
      <c r="G4" s="118" t="s">
        <v>10</v>
      </c>
      <c r="H4" s="118" t="s">
        <v>11</v>
      </c>
      <c r="I4" s="118"/>
    </row>
    <row r="5" spans="1:9" ht="25.5" customHeight="1">
      <c r="A5" s="107" t="s">
        <v>12</v>
      </c>
      <c r="B5" s="108">
        <f>SUM(B6:B15)</f>
        <v>156</v>
      </c>
      <c r="C5" s="109">
        <f aca="true" t="shared" si="0" ref="C5:H5">SUM(C6:C15)</f>
        <v>11938192</v>
      </c>
      <c r="D5" s="109">
        <f t="shared" si="0"/>
        <v>885909</v>
      </c>
      <c r="E5" s="109">
        <f t="shared" si="0"/>
        <v>1210319</v>
      </c>
      <c r="F5" s="109">
        <f t="shared" si="0"/>
        <v>41130</v>
      </c>
      <c r="G5" s="109">
        <f t="shared" si="0"/>
        <v>34950</v>
      </c>
      <c r="H5" s="109">
        <f t="shared" si="0"/>
        <v>62343</v>
      </c>
      <c r="I5" s="108"/>
    </row>
    <row r="6" spans="1:9" ht="25.5" customHeight="1">
      <c r="A6" s="36" t="s">
        <v>13</v>
      </c>
      <c r="B6" s="24">
        <f>SUM(B18,B29,B40,B51)</f>
        <v>67</v>
      </c>
      <c r="C6" s="60">
        <f aca="true" t="shared" si="1" ref="C6:H6">SUM(C18,C29,C40,C51)</f>
        <v>5770099</v>
      </c>
      <c r="D6" s="60">
        <f t="shared" si="1"/>
        <v>379466</v>
      </c>
      <c r="E6" s="60">
        <f t="shared" si="1"/>
        <v>609433</v>
      </c>
      <c r="F6" s="60">
        <f t="shared" si="1"/>
        <v>22580</v>
      </c>
      <c r="G6" s="60">
        <f t="shared" si="1"/>
        <v>17120</v>
      </c>
      <c r="H6" s="60">
        <f t="shared" si="1"/>
        <v>44010</v>
      </c>
      <c r="I6" s="24"/>
    </row>
    <row r="7" spans="1:9" ht="25.5" customHeight="1">
      <c r="A7" s="36" t="s">
        <v>14</v>
      </c>
      <c r="B7" s="24">
        <f aca="true" t="shared" si="2" ref="B7:H15">SUM(B19,B30,B41,B52)</f>
        <v>10</v>
      </c>
      <c r="C7" s="60">
        <f t="shared" si="2"/>
        <v>382612</v>
      </c>
      <c r="D7" s="60">
        <f t="shared" si="2"/>
        <v>39000</v>
      </c>
      <c r="E7" s="60">
        <f t="shared" si="2"/>
        <v>109398</v>
      </c>
      <c r="F7" s="60">
        <f t="shared" si="2"/>
        <v>7450</v>
      </c>
      <c r="G7" s="60">
        <f t="shared" si="2"/>
        <v>9310</v>
      </c>
      <c r="H7" s="60">
        <f t="shared" si="2"/>
        <v>10510</v>
      </c>
      <c r="I7" s="24"/>
    </row>
    <row r="8" spans="1:9" ht="25.5" customHeight="1">
      <c r="A8" s="36" t="s">
        <v>15</v>
      </c>
      <c r="B8" s="24">
        <f t="shared" si="2"/>
        <v>7</v>
      </c>
      <c r="C8" s="60">
        <f t="shared" si="2"/>
        <v>802529</v>
      </c>
      <c r="D8" s="60">
        <f t="shared" si="2"/>
        <v>33100</v>
      </c>
      <c r="E8" s="60">
        <f t="shared" si="2"/>
        <v>55000</v>
      </c>
      <c r="F8" s="60">
        <f t="shared" si="2"/>
        <v>0</v>
      </c>
      <c r="G8" s="60">
        <f t="shared" si="2"/>
        <v>0</v>
      </c>
      <c r="H8" s="60">
        <f t="shared" si="2"/>
        <v>0</v>
      </c>
      <c r="I8" s="24"/>
    </row>
    <row r="9" spans="1:9" ht="25.5" customHeight="1">
      <c r="A9" s="36" t="s">
        <v>16</v>
      </c>
      <c r="B9" s="24">
        <f t="shared" si="2"/>
        <v>7</v>
      </c>
      <c r="C9" s="60">
        <f t="shared" si="2"/>
        <v>557068</v>
      </c>
      <c r="D9" s="60">
        <f t="shared" si="2"/>
        <v>75000</v>
      </c>
      <c r="E9" s="60">
        <f t="shared" si="2"/>
        <v>52000</v>
      </c>
      <c r="F9" s="60">
        <f t="shared" si="2"/>
        <v>4000</v>
      </c>
      <c r="G9" s="60">
        <f t="shared" si="2"/>
        <v>4000</v>
      </c>
      <c r="H9" s="60">
        <f t="shared" si="2"/>
        <v>4000</v>
      </c>
      <c r="I9" s="24"/>
    </row>
    <row r="10" spans="1:9" ht="25.5" customHeight="1">
      <c r="A10" s="36" t="s">
        <v>17</v>
      </c>
      <c r="B10" s="24">
        <f t="shared" si="2"/>
        <v>7</v>
      </c>
      <c r="C10" s="60">
        <f t="shared" si="2"/>
        <v>612800</v>
      </c>
      <c r="D10" s="60">
        <f t="shared" si="2"/>
        <v>80000</v>
      </c>
      <c r="E10" s="60">
        <f t="shared" si="2"/>
        <v>30000</v>
      </c>
      <c r="F10" s="60">
        <f t="shared" si="2"/>
        <v>1000</v>
      </c>
      <c r="G10" s="60">
        <f t="shared" si="2"/>
        <v>820</v>
      </c>
      <c r="H10" s="60">
        <f t="shared" si="2"/>
        <v>1500</v>
      </c>
      <c r="I10" s="24"/>
    </row>
    <row r="11" spans="1:9" ht="25.5" customHeight="1">
      <c r="A11" s="36" t="s">
        <v>18</v>
      </c>
      <c r="B11" s="24">
        <f t="shared" si="2"/>
        <v>23</v>
      </c>
      <c r="C11" s="60">
        <f t="shared" si="2"/>
        <v>656950</v>
      </c>
      <c r="D11" s="60">
        <f t="shared" si="2"/>
        <v>43605</v>
      </c>
      <c r="E11" s="60">
        <f t="shared" si="2"/>
        <v>74564</v>
      </c>
      <c r="F11" s="60">
        <f t="shared" si="2"/>
        <v>5500</v>
      </c>
      <c r="G11" s="60">
        <f t="shared" si="2"/>
        <v>3200</v>
      </c>
      <c r="H11" s="60">
        <f t="shared" si="2"/>
        <v>1053</v>
      </c>
      <c r="I11" s="24"/>
    </row>
    <row r="12" spans="1:9" ht="25.5" customHeight="1">
      <c r="A12" s="36" t="s">
        <v>19</v>
      </c>
      <c r="B12" s="24">
        <f t="shared" si="2"/>
        <v>10</v>
      </c>
      <c r="C12" s="60">
        <f t="shared" si="2"/>
        <v>1563100</v>
      </c>
      <c r="D12" s="60">
        <f t="shared" si="2"/>
        <v>10000</v>
      </c>
      <c r="E12" s="60">
        <f t="shared" si="2"/>
        <v>21100</v>
      </c>
      <c r="F12" s="60">
        <f t="shared" si="2"/>
        <v>120</v>
      </c>
      <c r="G12" s="60">
        <f t="shared" si="2"/>
        <v>100</v>
      </c>
      <c r="H12" s="60">
        <f t="shared" si="2"/>
        <v>350</v>
      </c>
      <c r="I12" s="24"/>
    </row>
    <row r="13" spans="1:9" ht="25.5" customHeight="1">
      <c r="A13" s="36" t="s">
        <v>20</v>
      </c>
      <c r="B13" s="24">
        <f t="shared" si="2"/>
        <v>17</v>
      </c>
      <c r="C13" s="60">
        <f t="shared" si="2"/>
        <v>1343500</v>
      </c>
      <c r="D13" s="60">
        <f t="shared" si="2"/>
        <v>187538</v>
      </c>
      <c r="E13" s="60">
        <f t="shared" si="2"/>
        <v>217324</v>
      </c>
      <c r="F13" s="60">
        <f t="shared" si="2"/>
        <v>0</v>
      </c>
      <c r="G13" s="60">
        <f t="shared" si="2"/>
        <v>0</v>
      </c>
      <c r="H13" s="60">
        <f t="shared" si="2"/>
        <v>0</v>
      </c>
      <c r="I13" s="24"/>
    </row>
    <row r="14" spans="1:9" ht="25.5" customHeight="1">
      <c r="A14" s="36" t="s">
        <v>21</v>
      </c>
      <c r="B14" s="24">
        <f t="shared" si="2"/>
        <v>4</v>
      </c>
      <c r="C14" s="60">
        <f t="shared" si="2"/>
        <v>81800</v>
      </c>
      <c r="D14" s="60">
        <f t="shared" si="2"/>
        <v>19200</v>
      </c>
      <c r="E14" s="60">
        <f t="shared" si="2"/>
        <v>31500</v>
      </c>
      <c r="F14" s="60">
        <f t="shared" si="2"/>
        <v>480</v>
      </c>
      <c r="G14" s="60">
        <f t="shared" si="2"/>
        <v>400</v>
      </c>
      <c r="H14" s="60">
        <f t="shared" si="2"/>
        <v>920</v>
      </c>
      <c r="I14" s="24"/>
    </row>
    <row r="15" spans="1:9" ht="25.5" customHeight="1">
      <c r="A15" s="36" t="s">
        <v>22</v>
      </c>
      <c r="B15" s="24">
        <f t="shared" si="2"/>
        <v>4</v>
      </c>
      <c r="C15" s="60">
        <f t="shared" si="2"/>
        <v>167734</v>
      </c>
      <c r="D15" s="60">
        <f t="shared" si="2"/>
        <v>19000</v>
      </c>
      <c r="E15" s="60">
        <f t="shared" si="2"/>
        <v>10000</v>
      </c>
      <c r="F15" s="60">
        <f t="shared" si="2"/>
        <v>0</v>
      </c>
      <c r="G15" s="60">
        <f t="shared" si="2"/>
        <v>0</v>
      </c>
      <c r="H15" s="60">
        <f t="shared" si="2"/>
        <v>0</v>
      </c>
      <c r="I15" s="24"/>
    </row>
    <row r="16" spans="1:9" ht="25.5" customHeight="1">
      <c r="A16" s="110" t="s">
        <v>23</v>
      </c>
      <c r="B16" s="111">
        <f>SUM(B17,B28,B39,B50)</f>
        <v>156</v>
      </c>
      <c r="C16" s="112">
        <f aca="true" t="shared" si="3" ref="C16:H16">SUM(C17,C28,C39,C50)</f>
        <v>11938192</v>
      </c>
      <c r="D16" s="112">
        <f t="shared" si="3"/>
        <v>885909</v>
      </c>
      <c r="E16" s="112">
        <f t="shared" si="3"/>
        <v>1210319</v>
      </c>
      <c r="F16" s="112">
        <f t="shared" si="3"/>
        <v>41130</v>
      </c>
      <c r="G16" s="112">
        <f t="shared" si="3"/>
        <v>34950</v>
      </c>
      <c r="H16" s="112">
        <f t="shared" si="3"/>
        <v>62343</v>
      </c>
      <c r="I16" s="111"/>
    </row>
    <row r="17" spans="1:9" ht="25.5" customHeight="1">
      <c r="A17" s="107" t="s">
        <v>24</v>
      </c>
      <c r="B17" s="108">
        <f>SUM(B18:B27)</f>
        <v>35</v>
      </c>
      <c r="C17" s="109">
        <f aca="true" t="shared" si="4" ref="C17:H17">SUM(C18:C27)</f>
        <v>2652143</v>
      </c>
      <c r="D17" s="109">
        <f t="shared" si="4"/>
        <v>872199</v>
      </c>
      <c r="E17" s="109">
        <f t="shared" si="4"/>
        <v>794750</v>
      </c>
      <c r="F17" s="109">
        <f t="shared" si="4"/>
        <v>31870</v>
      </c>
      <c r="G17" s="109">
        <f t="shared" si="4"/>
        <v>22290</v>
      </c>
      <c r="H17" s="109">
        <f t="shared" si="4"/>
        <v>37293</v>
      </c>
      <c r="I17" s="108"/>
    </row>
    <row r="18" spans="1:9" ht="25.5" customHeight="1">
      <c r="A18" s="36" t="s">
        <v>25</v>
      </c>
      <c r="B18" s="24">
        <f>SUM('明细表'!F9)</f>
        <v>13</v>
      </c>
      <c r="C18" s="60">
        <f>SUM('明细表'!I9)</f>
        <v>1386177</v>
      </c>
      <c r="D18" s="60">
        <f>SUM('明细表'!J9)</f>
        <v>367216</v>
      </c>
      <c r="E18" s="60">
        <f>SUM('明细表'!K9)</f>
        <v>461673</v>
      </c>
      <c r="F18" s="60">
        <f>SUM('明细表'!L9)</f>
        <v>19300</v>
      </c>
      <c r="G18" s="60">
        <f>SUM('明细表'!M9)</f>
        <v>11290</v>
      </c>
      <c r="H18" s="60">
        <f>SUM('明细表'!N9)</f>
        <v>27020</v>
      </c>
      <c r="I18" s="24"/>
    </row>
    <row r="19" spans="1:9" ht="25.5" customHeight="1">
      <c r="A19" s="36" t="s">
        <v>26</v>
      </c>
      <c r="B19" s="24">
        <f>SUM('明细表'!F81)</f>
        <v>3</v>
      </c>
      <c r="C19" s="60">
        <f>SUM('明细表'!I81)</f>
        <v>145508</v>
      </c>
      <c r="D19" s="60">
        <f>SUM('明细表'!J81)</f>
        <v>38000</v>
      </c>
      <c r="E19" s="60">
        <f>SUM('明细表'!K81)</f>
        <v>45000</v>
      </c>
      <c r="F19" s="60">
        <f>SUM('明细表'!L81)</f>
        <v>1500</v>
      </c>
      <c r="G19" s="60">
        <f>SUM('明细表'!M81)</f>
        <v>2500</v>
      </c>
      <c r="H19" s="60">
        <f>SUM('明细表'!N81)</f>
        <v>2500</v>
      </c>
      <c r="I19" s="24"/>
    </row>
    <row r="20" spans="1:9" ht="25.5" customHeight="1">
      <c r="A20" s="36" t="s">
        <v>27</v>
      </c>
      <c r="B20" s="24">
        <f>SUM('明细表'!F96)</f>
        <v>1</v>
      </c>
      <c r="C20" s="60">
        <f>SUM('明细表'!I96)</f>
        <v>142367</v>
      </c>
      <c r="D20" s="60">
        <f>SUM('明细表'!J96)</f>
        <v>33000</v>
      </c>
      <c r="E20" s="60">
        <f>SUM('明细表'!K96)</f>
        <v>45000</v>
      </c>
      <c r="F20" s="60">
        <f>SUM('明细表'!L96)</f>
        <v>0</v>
      </c>
      <c r="G20" s="60">
        <f>SUM('明细表'!M96)</f>
        <v>0</v>
      </c>
      <c r="H20" s="60">
        <f>SUM('明细表'!N96)</f>
        <v>0</v>
      </c>
      <c r="I20" s="24"/>
    </row>
    <row r="21" spans="1:9" ht="25.5" customHeight="1">
      <c r="A21" s="36" t="s">
        <v>28</v>
      </c>
      <c r="B21" s="24">
        <f>SUM('明细表'!F107)</f>
        <v>2</v>
      </c>
      <c r="C21" s="60">
        <f>SUM('明细表'!I107)</f>
        <v>132999</v>
      </c>
      <c r="D21" s="60">
        <f>SUM('明细表'!J107)</f>
        <v>75000</v>
      </c>
      <c r="E21" s="60">
        <f>SUM('明细表'!K107)</f>
        <v>52000</v>
      </c>
      <c r="F21" s="60">
        <f>SUM('明细表'!L107)</f>
        <v>4000</v>
      </c>
      <c r="G21" s="60">
        <f>SUM('明细表'!M107)</f>
        <v>4000</v>
      </c>
      <c r="H21" s="60">
        <f>SUM('明细表'!N107)</f>
        <v>4000</v>
      </c>
      <c r="I21" s="24"/>
    </row>
    <row r="22" spans="1:9" ht="25.5" customHeight="1">
      <c r="A22" s="36" t="s">
        <v>29</v>
      </c>
      <c r="B22" s="24">
        <f>SUM('明细表'!F118)</f>
        <v>1</v>
      </c>
      <c r="C22" s="60">
        <f>SUM('明细表'!I118)</f>
        <v>120000</v>
      </c>
      <c r="D22" s="60">
        <f>SUM('明细表'!J118)</f>
        <v>80000</v>
      </c>
      <c r="E22" s="60">
        <f>SUM('明细表'!K118)</f>
        <v>10000</v>
      </c>
      <c r="F22" s="60">
        <f>SUM('明细表'!L118)</f>
        <v>1000</v>
      </c>
      <c r="G22" s="60">
        <f>SUM('明细表'!M118)</f>
        <v>820</v>
      </c>
      <c r="H22" s="60">
        <f>SUM('明细表'!N118)</f>
        <v>1500</v>
      </c>
      <c r="I22" s="24"/>
    </row>
    <row r="23" spans="1:9" ht="25.5" customHeight="1">
      <c r="A23" s="36" t="s">
        <v>30</v>
      </c>
      <c r="B23" s="24">
        <f>SUM('明细表'!F130)</f>
        <v>2</v>
      </c>
      <c r="C23" s="60">
        <f>SUM('明细表'!I130)</f>
        <v>67358</v>
      </c>
      <c r="D23" s="60">
        <f>SUM('明细表'!J130)</f>
        <v>43605</v>
      </c>
      <c r="E23" s="60">
        <f>SUM('明细表'!K130)</f>
        <v>23753</v>
      </c>
      <c r="F23" s="60">
        <f>SUM('明细表'!L130)</f>
        <v>5500</v>
      </c>
      <c r="G23" s="60">
        <f>SUM('明细表'!M130)</f>
        <v>3200</v>
      </c>
      <c r="H23" s="60">
        <f>SUM('明细表'!N130)</f>
        <v>1053</v>
      </c>
      <c r="I23" s="24"/>
    </row>
    <row r="24" spans="1:9" ht="25.5" customHeight="1">
      <c r="A24" s="36" t="s">
        <v>31</v>
      </c>
      <c r="B24" s="24">
        <f>SUM('明细表'!F157)</f>
        <v>1</v>
      </c>
      <c r="C24" s="60">
        <f>SUM('明细表'!I157)</f>
        <v>16000</v>
      </c>
      <c r="D24" s="60">
        <f>SUM('明细表'!J157)</f>
        <v>10000</v>
      </c>
      <c r="E24" s="60">
        <f>SUM('明细表'!K157)</f>
        <v>6000</v>
      </c>
      <c r="F24" s="60">
        <f>SUM('明细表'!L157)</f>
        <v>120</v>
      </c>
      <c r="G24" s="60">
        <f>SUM('明细表'!M157)</f>
        <v>100</v>
      </c>
      <c r="H24" s="60">
        <f>SUM('明细表'!N157)</f>
        <v>350</v>
      </c>
      <c r="I24" s="24"/>
    </row>
    <row r="25" spans="1:9" ht="25.5" customHeight="1">
      <c r="A25" s="36" t="s">
        <v>32</v>
      </c>
      <c r="B25" s="24">
        <f>SUM('明细表'!F172)</f>
        <v>9</v>
      </c>
      <c r="C25" s="60">
        <f>SUM('明细表'!I172)</f>
        <v>560000</v>
      </c>
      <c r="D25" s="60">
        <f>SUM('明细表'!J172)</f>
        <v>187538</v>
      </c>
      <c r="E25" s="60">
        <f>SUM('明细表'!K172)</f>
        <v>136824</v>
      </c>
      <c r="F25" s="60">
        <f>SUM('明细表'!L172)</f>
        <v>0</v>
      </c>
      <c r="G25" s="60">
        <f>SUM('明细表'!M172)</f>
        <v>0</v>
      </c>
      <c r="H25" s="60">
        <f>SUM('明细表'!N172)</f>
        <v>0</v>
      </c>
      <c r="I25" s="24"/>
    </row>
    <row r="26" spans="1:9" ht="25.5" customHeight="1">
      <c r="A26" s="36" t="s">
        <v>33</v>
      </c>
      <c r="B26" s="24">
        <f>SUM('明细表'!F193)</f>
        <v>2</v>
      </c>
      <c r="C26" s="60">
        <f>SUM('明细表'!I193)</f>
        <v>28000</v>
      </c>
      <c r="D26" s="60">
        <f>SUM('明细表'!J193)</f>
        <v>18840</v>
      </c>
      <c r="E26" s="60">
        <f>SUM('明细表'!K193)</f>
        <v>4500</v>
      </c>
      <c r="F26" s="60">
        <f>SUM('明细表'!L193)</f>
        <v>450</v>
      </c>
      <c r="G26" s="60">
        <f>SUM('明细表'!M193)</f>
        <v>380</v>
      </c>
      <c r="H26" s="60">
        <f>SUM('明细表'!N193)</f>
        <v>870</v>
      </c>
      <c r="I26" s="24"/>
    </row>
    <row r="27" spans="1:9" ht="25.5" customHeight="1">
      <c r="A27" s="36" t="s">
        <v>34</v>
      </c>
      <c r="B27" s="24">
        <f>SUM('明细表'!F200)</f>
        <v>1</v>
      </c>
      <c r="C27" s="60">
        <f>SUM('明细表'!I200)</f>
        <v>53734</v>
      </c>
      <c r="D27" s="60">
        <f>SUM('明细表'!J200)</f>
        <v>19000</v>
      </c>
      <c r="E27" s="60">
        <f>SUM('明细表'!K200)</f>
        <v>10000</v>
      </c>
      <c r="F27" s="60">
        <f>SUM('明细表'!L200)</f>
        <v>0</v>
      </c>
      <c r="G27" s="60">
        <f>SUM('明细表'!M200)</f>
        <v>0</v>
      </c>
      <c r="H27" s="60">
        <f>SUM('明细表'!N200)</f>
        <v>0</v>
      </c>
      <c r="I27" s="24"/>
    </row>
    <row r="28" spans="1:9" ht="25.5" customHeight="1">
      <c r="A28" s="107" t="s">
        <v>35</v>
      </c>
      <c r="B28" s="108">
        <f>SUM(B29:B38)</f>
        <v>36</v>
      </c>
      <c r="C28" s="109">
        <f aca="true" t="shared" si="5" ref="C28:H28">SUM(C29:C38)</f>
        <v>1043025</v>
      </c>
      <c r="D28" s="109">
        <f t="shared" si="5"/>
        <v>13710</v>
      </c>
      <c r="E28" s="109">
        <f t="shared" si="5"/>
        <v>415569</v>
      </c>
      <c r="F28" s="109">
        <f t="shared" si="5"/>
        <v>9260</v>
      </c>
      <c r="G28" s="109">
        <f t="shared" si="5"/>
        <v>12660</v>
      </c>
      <c r="H28" s="109">
        <f t="shared" si="5"/>
        <v>25050</v>
      </c>
      <c r="I28" s="108"/>
    </row>
    <row r="29" spans="1:9" ht="25.5" customHeight="1">
      <c r="A29" s="36" t="s">
        <v>25</v>
      </c>
      <c r="B29" s="24">
        <f>SUM('明细表'!F23)</f>
        <v>19</v>
      </c>
      <c r="C29" s="60">
        <f>SUM('明细表'!I23)</f>
        <v>411916</v>
      </c>
      <c r="D29" s="60">
        <f>SUM('明细表'!J23)</f>
        <v>12250</v>
      </c>
      <c r="E29" s="60">
        <f>SUM('明细表'!K23)</f>
        <v>147760</v>
      </c>
      <c r="F29" s="60">
        <f>SUM('明细表'!L23)</f>
        <v>3280</v>
      </c>
      <c r="G29" s="60">
        <f>SUM('明细表'!M23)</f>
        <v>5830</v>
      </c>
      <c r="H29" s="60">
        <f>SUM('明细表'!N23)</f>
        <v>16990</v>
      </c>
      <c r="I29" s="24"/>
    </row>
    <row r="30" spans="1:9" ht="25.5" customHeight="1">
      <c r="A30" s="36" t="s">
        <v>26</v>
      </c>
      <c r="B30" s="24">
        <f>SUM('明细表'!F85)</f>
        <v>5</v>
      </c>
      <c r="C30" s="60">
        <f>SUM('明细表'!I85)</f>
        <v>174898</v>
      </c>
      <c r="D30" s="60">
        <f>SUM('明细表'!J85)</f>
        <v>1000</v>
      </c>
      <c r="E30" s="60">
        <f>SUM('明细表'!K85)</f>
        <v>64398</v>
      </c>
      <c r="F30" s="60">
        <f>SUM('明细表'!L85)</f>
        <v>5950</v>
      </c>
      <c r="G30" s="60">
        <f>SUM('明细表'!M85)</f>
        <v>6810</v>
      </c>
      <c r="H30" s="60">
        <f>SUM('明细表'!N85)</f>
        <v>8010</v>
      </c>
      <c r="I30" s="24"/>
    </row>
    <row r="31" spans="1:9" ht="25.5" customHeight="1">
      <c r="A31" s="36" t="s">
        <v>27</v>
      </c>
      <c r="B31" s="24">
        <f>SUM('明细表'!F98)</f>
        <v>1</v>
      </c>
      <c r="C31" s="60">
        <f>SUM('明细表'!I98)</f>
        <v>26000</v>
      </c>
      <c r="D31" s="60">
        <f>SUM('明细表'!J98)</f>
        <v>100</v>
      </c>
      <c r="E31" s="60">
        <f>SUM('明细表'!K98)</f>
        <v>10000</v>
      </c>
      <c r="F31" s="60">
        <f>SUM('明细表'!L98)</f>
        <v>0</v>
      </c>
      <c r="G31" s="60">
        <f>SUM('明细表'!M98)</f>
        <v>0</v>
      </c>
      <c r="H31" s="60">
        <f>SUM('明细表'!N98)</f>
        <v>0</v>
      </c>
      <c r="I31" s="24"/>
    </row>
    <row r="32" spans="1:9" ht="25.5" customHeight="1">
      <c r="A32" s="36" t="s">
        <v>28</v>
      </c>
      <c r="B32" s="24">
        <v>0</v>
      </c>
      <c r="C32" s="60">
        <v>0</v>
      </c>
      <c r="D32" s="60">
        <v>0</v>
      </c>
      <c r="E32" s="60">
        <v>0</v>
      </c>
      <c r="F32" s="60">
        <v>0</v>
      </c>
      <c r="G32" s="60">
        <v>0</v>
      </c>
      <c r="H32" s="60">
        <v>0</v>
      </c>
      <c r="I32" s="24"/>
    </row>
    <row r="33" spans="1:9" ht="25.5" customHeight="1">
      <c r="A33" s="36" t="s">
        <v>29</v>
      </c>
      <c r="B33" s="24">
        <f>SUM('明细表'!F120)</f>
        <v>1</v>
      </c>
      <c r="C33" s="60">
        <f>SUM('明细表'!I120)</f>
        <v>200000</v>
      </c>
      <c r="D33" s="60">
        <f>SUM('明细表'!J120)</f>
        <v>0</v>
      </c>
      <c r="E33" s="60">
        <f>SUM('明细表'!K120)</f>
        <v>20000</v>
      </c>
      <c r="F33" s="60">
        <f>SUM('明细表'!L120)</f>
        <v>0</v>
      </c>
      <c r="G33" s="60">
        <f>SUM('明细表'!M120)</f>
        <v>0</v>
      </c>
      <c r="H33" s="60">
        <f>SUM('明细表'!N120)</f>
        <v>0</v>
      </c>
      <c r="I33" s="24"/>
    </row>
    <row r="34" spans="1:9" ht="25.5" customHeight="1">
      <c r="A34" s="36" t="s">
        <v>30</v>
      </c>
      <c r="B34" s="24">
        <f>SUM('明细表'!F133)</f>
        <v>4</v>
      </c>
      <c r="C34" s="60">
        <f>SUM('明细表'!I133)</f>
        <v>72811</v>
      </c>
      <c r="D34" s="60">
        <f>SUM('明细表'!J133)</f>
        <v>0</v>
      </c>
      <c r="E34" s="60">
        <f>SUM('明细表'!K133)</f>
        <v>50811</v>
      </c>
      <c r="F34" s="60">
        <f>SUM('明细表'!L133)</f>
        <v>0</v>
      </c>
      <c r="G34" s="60">
        <f>SUM('明细表'!M133)</f>
        <v>0</v>
      </c>
      <c r="H34" s="60">
        <f>SUM('明细表'!N133)</f>
        <v>0</v>
      </c>
      <c r="I34" s="24"/>
    </row>
    <row r="35" spans="1:9" ht="25.5" customHeight="1">
      <c r="A35" s="36" t="s">
        <v>31</v>
      </c>
      <c r="B35" s="24">
        <f>SUM('明细表'!F159)</f>
        <v>1</v>
      </c>
      <c r="C35" s="60">
        <f>SUM('明细表'!I159)</f>
        <v>15100</v>
      </c>
      <c r="D35" s="60">
        <f>SUM('明细表'!J159)</f>
        <v>0</v>
      </c>
      <c r="E35" s="60">
        <f>SUM('明细表'!K159)</f>
        <v>15100</v>
      </c>
      <c r="F35" s="60">
        <f>SUM('明细表'!L159)</f>
        <v>0</v>
      </c>
      <c r="G35" s="60">
        <f>SUM('明细表'!M159)</f>
        <v>0</v>
      </c>
      <c r="H35" s="60">
        <f>SUM('明细表'!N159)</f>
        <v>0</v>
      </c>
      <c r="I35" s="24"/>
    </row>
    <row r="36" spans="1:9" ht="25.5" customHeight="1">
      <c r="A36" s="36" t="s">
        <v>32</v>
      </c>
      <c r="B36" s="24">
        <f>SUM('明细表'!F182)</f>
        <v>3</v>
      </c>
      <c r="C36" s="60">
        <f>SUM('明细表'!I182)</f>
        <v>88500</v>
      </c>
      <c r="D36" s="60">
        <f>SUM('明细表'!J182)</f>
        <v>0</v>
      </c>
      <c r="E36" s="60">
        <f>SUM('明细表'!K182)</f>
        <v>80500</v>
      </c>
      <c r="F36" s="60">
        <f>SUM('明细表'!L182)</f>
        <v>0</v>
      </c>
      <c r="G36" s="60">
        <f>SUM('明细表'!M182)</f>
        <v>0</v>
      </c>
      <c r="H36" s="60">
        <f>SUM('明细表'!N182)</f>
        <v>0</v>
      </c>
      <c r="I36" s="24"/>
    </row>
    <row r="37" spans="1:9" ht="25.5" customHeight="1">
      <c r="A37" s="36" t="s">
        <v>33</v>
      </c>
      <c r="B37" s="24">
        <f>SUM('明细表'!F196)</f>
        <v>2</v>
      </c>
      <c r="C37" s="113">
        <f>SUM('明细表'!I196)</f>
        <v>53800</v>
      </c>
      <c r="D37" s="113">
        <f>SUM('明细表'!J196)</f>
        <v>360</v>
      </c>
      <c r="E37" s="113">
        <f>SUM('明细表'!K196)</f>
        <v>27000</v>
      </c>
      <c r="F37" s="113">
        <f>SUM('明细表'!L196)</f>
        <v>30</v>
      </c>
      <c r="G37" s="113">
        <f>SUM('明细表'!M196)</f>
        <v>20</v>
      </c>
      <c r="H37" s="113">
        <f>SUM('明细表'!N196)</f>
        <v>50</v>
      </c>
      <c r="I37" s="24"/>
    </row>
    <row r="38" spans="1:9" ht="25.5" customHeight="1">
      <c r="A38" s="36" t="s">
        <v>34</v>
      </c>
      <c r="B38" s="24">
        <v>0</v>
      </c>
      <c r="C38" s="60">
        <v>0</v>
      </c>
      <c r="D38" s="60">
        <v>0</v>
      </c>
      <c r="E38" s="60">
        <v>0</v>
      </c>
      <c r="F38" s="60">
        <v>0</v>
      </c>
      <c r="G38" s="60">
        <v>0</v>
      </c>
      <c r="H38" s="60">
        <v>0</v>
      </c>
      <c r="I38" s="24"/>
    </row>
    <row r="39" spans="1:9" ht="25.5" customHeight="1">
      <c r="A39" s="107" t="s">
        <v>36</v>
      </c>
      <c r="B39" s="108">
        <f>SUM(B40:B49)</f>
        <v>15</v>
      </c>
      <c r="C39" s="109">
        <f aca="true" t="shared" si="6" ref="C39:H39">SUM(C40:C49)</f>
        <v>1775332</v>
      </c>
      <c r="D39" s="109">
        <f t="shared" si="6"/>
        <v>0</v>
      </c>
      <c r="E39" s="109">
        <f t="shared" si="6"/>
        <v>0</v>
      </c>
      <c r="F39" s="109">
        <f t="shared" si="6"/>
        <v>0</v>
      </c>
      <c r="G39" s="109">
        <f t="shared" si="6"/>
        <v>0</v>
      </c>
      <c r="H39" s="109">
        <f t="shared" si="6"/>
        <v>0</v>
      </c>
      <c r="I39" s="108"/>
    </row>
    <row r="40" spans="1:9" ht="25.5" customHeight="1">
      <c r="A40" s="36" t="s">
        <v>25</v>
      </c>
      <c r="B40" s="24">
        <f>SUM('明细表'!F43)</f>
        <v>9</v>
      </c>
      <c r="C40" s="60">
        <f>SUM('明细表'!I43)</f>
        <v>683926</v>
      </c>
      <c r="D40" s="60">
        <f>SUM('明细表'!J43)</f>
        <v>0</v>
      </c>
      <c r="E40" s="60">
        <f>SUM('明细表'!K43)</f>
        <v>0</v>
      </c>
      <c r="F40" s="60">
        <f>SUM('明细表'!L43)</f>
        <v>0</v>
      </c>
      <c r="G40" s="60">
        <f>SUM('明细表'!M43)</f>
        <v>0</v>
      </c>
      <c r="H40" s="60">
        <f>SUM('明细表'!N43)</f>
        <v>0</v>
      </c>
      <c r="I40" s="24"/>
    </row>
    <row r="41" spans="1:9" ht="25.5" customHeight="1">
      <c r="A41" s="36" t="s">
        <v>26</v>
      </c>
      <c r="B41" s="24">
        <f>SUM('明细表'!F91)</f>
        <v>1</v>
      </c>
      <c r="C41" s="60">
        <f>SUM('明细表'!I91)</f>
        <v>46406</v>
      </c>
      <c r="D41" s="60">
        <f>SUM('明细表'!J91)</f>
        <v>0</v>
      </c>
      <c r="E41" s="60">
        <f>SUM('明细表'!K91)</f>
        <v>0</v>
      </c>
      <c r="F41" s="60">
        <f>SUM('明细表'!L91)</f>
        <v>0</v>
      </c>
      <c r="G41" s="60">
        <f>SUM('明细表'!M91)</f>
        <v>0</v>
      </c>
      <c r="H41" s="60">
        <f>SUM('明细表'!N91)</f>
        <v>0</v>
      </c>
      <c r="I41" s="24"/>
    </row>
    <row r="42" spans="1:9" ht="25.5" customHeight="1">
      <c r="A42" s="36" t="s">
        <v>27</v>
      </c>
      <c r="B42" s="24">
        <v>0</v>
      </c>
      <c r="C42" s="60">
        <v>0</v>
      </c>
      <c r="D42" s="60">
        <v>0</v>
      </c>
      <c r="E42" s="60">
        <v>0</v>
      </c>
      <c r="F42" s="60">
        <v>0</v>
      </c>
      <c r="G42" s="60">
        <v>0</v>
      </c>
      <c r="H42" s="60">
        <v>0</v>
      </c>
      <c r="I42" s="24"/>
    </row>
    <row r="43" spans="1:9" ht="25.5" customHeight="1">
      <c r="A43" s="36" t="s">
        <v>28</v>
      </c>
      <c r="B43" s="24">
        <f>SUM('明细表'!F110)</f>
        <v>1</v>
      </c>
      <c r="C43" s="60">
        <f>SUM('明细表'!I110)</f>
        <v>290000</v>
      </c>
      <c r="D43" s="60">
        <f>SUM('明细表'!J110)</f>
        <v>0</v>
      </c>
      <c r="E43" s="60">
        <f>SUM('明细表'!K110)</f>
        <v>0</v>
      </c>
      <c r="F43" s="60">
        <f>SUM('明细表'!L110)</f>
        <v>0</v>
      </c>
      <c r="G43" s="60">
        <f>SUM('明细表'!M110)</f>
        <v>0</v>
      </c>
      <c r="H43" s="60">
        <f>SUM('明细表'!N110)</f>
        <v>0</v>
      </c>
      <c r="I43" s="24"/>
    </row>
    <row r="44" spans="1:9" ht="25.5" customHeight="1">
      <c r="A44" s="36" t="s">
        <v>29</v>
      </c>
      <c r="B44" s="24">
        <f>SUM('明细表'!F122)</f>
        <v>1</v>
      </c>
      <c r="C44" s="60">
        <f>SUM('明细表'!I122)</f>
        <v>80000</v>
      </c>
      <c r="D44" s="60">
        <f>SUM('明细表'!J122)</f>
        <v>0</v>
      </c>
      <c r="E44" s="60">
        <f>SUM('明细表'!K122)</f>
        <v>0</v>
      </c>
      <c r="F44" s="60">
        <f>SUM('明细表'!L122)</f>
        <v>0</v>
      </c>
      <c r="G44" s="60">
        <f>SUM('明细表'!M122)</f>
        <v>0</v>
      </c>
      <c r="H44" s="60">
        <f>SUM('明细表'!N122)</f>
        <v>0</v>
      </c>
      <c r="I44" s="24"/>
    </row>
    <row r="45" spans="1:9" ht="25.5" customHeight="1">
      <c r="A45" s="36" t="s">
        <v>30</v>
      </c>
      <c r="B45" s="24">
        <v>0</v>
      </c>
      <c r="C45" s="60">
        <v>0</v>
      </c>
      <c r="D45" s="60">
        <v>0</v>
      </c>
      <c r="E45" s="60">
        <v>0</v>
      </c>
      <c r="F45" s="60">
        <v>0</v>
      </c>
      <c r="G45" s="60">
        <v>0</v>
      </c>
      <c r="H45" s="60">
        <v>0</v>
      </c>
      <c r="I45" s="24"/>
    </row>
    <row r="46" spans="1:9" ht="25.5" customHeight="1">
      <c r="A46" s="36" t="s">
        <v>31</v>
      </c>
      <c r="B46" s="24">
        <f>SUM('明细表'!F161)</f>
        <v>2</v>
      </c>
      <c r="C46" s="60">
        <f>SUM('明细表'!I161)</f>
        <v>650000</v>
      </c>
      <c r="D46" s="60">
        <f>SUM('明细表'!J161)</f>
        <v>0</v>
      </c>
      <c r="E46" s="60">
        <f>SUM('明细表'!K161)</f>
        <v>0</v>
      </c>
      <c r="F46" s="60">
        <f>SUM('明细表'!L161)</f>
        <v>0</v>
      </c>
      <c r="G46" s="60">
        <f>SUM('明细表'!M161)</f>
        <v>0</v>
      </c>
      <c r="H46" s="60">
        <f>SUM('明细表'!N161)</f>
        <v>0</v>
      </c>
      <c r="I46" s="24"/>
    </row>
    <row r="47" spans="1:9" ht="25.5" customHeight="1">
      <c r="A47" s="36" t="s">
        <v>32</v>
      </c>
      <c r="B47" s="24">
        <v>0</v>
      </c>
      <c r="C47" s="60">
        <v>0</v>
      </c>
      <c r="D47" s="60">
        <v>0</v>
      </c>
      <c r="E47" s="60">
        <v>0</v>
      </c>
      <c r="F47" s="60">
        <v>0</v>
      </c>
      <c r="G47" s="60">
        <v>0</v>
      </c>
      <c r="H47" s="60">
        <v>0</v>
      </c>
      <c r="I47" s="24"/>
    </row>
    <row r="48" spans="1:9" ht="25.5" customHeight="1">
      <c r="A48" s="36" t="s">
        <v>33</v>
      </c>
      <c r="B48" s="24">
        <v>0</v>
      </c>
      <c r="C48" s="60">
        <v>0</v>
      </c>
      <c r="D48" s="60">
        <v>0</v>
      </c>
      <c r="E48" s="60">
        <v>0</v>
      </c>
      <c r="F48" s="60">
        <v>0</v>
      </c>
      <c r="G48" s="60">
        <v>0</v>
      </c>
      <c r="H48" s="60">
        <v>0</v>
      </c>
      <c r="I48" s="24"/>
    </row>
    <row r="49" spans="1:9" ht="25.5" customHeight="1">
      <c r="A49" s="36" t="s">
        <v>34</v>
      </c>
      <c r="B49" s="24">
        <f>SUM('明细表'!F202)</f>
        <v>1</v>
      </c>
      <c r="C49" s="60">
        <f>SUM('明细表'!I202)</f>
        <v>25000</v>
      </c>
      <c r="D49" s="60">
        <f>SUM('明细表'!J202)</f>
        <v>0</v>
      </c>
      <c r="E49" s="60">
        <f>SUM('明细表'!K202)</f>
        <v>0</v>
      </c>
      <c r="F49" s="60">
        <f>SUM('明细表'!L202)</f>
        <v>0</v>
      </c>
      <c r="G49" s="60">
        <f>SUM('明细表'!M202)</f>
        <v>0</v>
      </c>
      <c r="H49" s="60">
        <f>SUM('明细表'!N202)</f>
        <v>0</v>
      </c>
      <c r="I49" s="24"/>
    </row>
    <row r="50" spans="1:9" ht="25.5" customHeight="1">
      <c r="A50" s="107" t="s">
        <v>37</v>
      </c>
      <c r="B50" s="108">
        <f>SUM(B51:B60)</f>
        <v>70</v>
      </c>
      <c r="C50" s="109">
        <f aca="true" t="shared" si="7" ref="C50:H50">SUM(C51:C60)</f>
        <v>6467692</v>
      </c>
      <c r="D50" s="109">
        <f t="shared" si="7"/>
        <v>0</v>
      </c>
      <c r="E50" s="109">
        <f t="shared" si="7"/>
        <v>0</v>
      </c>
      <c r="F50" s="109">
        <f t="shared" si="7"/>
        <v>0</v>
      </c>
      <c r="G50" s="109">
        <f t="shared" si="7"/>
        <v>0</v>
      </c>
      <c r="H50" s="109">
        <f t="shared" si="7"/>
        <v>0</v>
      </c>
      <c r="I50" s="108"/>
    </row>
    <row r="51" spans="1:9" ht="25.5" customHeight="1">
      <c r="A51" s="36" t="s">
        <v>25</v>
      </c>
      <c r="B51" s="24">
        <f>SUM('明细表'!F53)</f>
        <v>26</v>
      </c>
      <c r="C51" s="60">
        <f>SUM('明细表'!I53)</f>
        <v>3288080</v>
      </c>
      <c r="D51" s="60">
        <f>SUM('明细表'!J53)</f>
        <v>0</v>
      </c>
      <c r="E51" s="60">
        <f>SUM('明细表'!K53)</f>
        <v>0</v>
      </c>
      <c r="F51" s="60">
        <f>SUM('明细表'!L53)</f>
        <v>0</v>
      </c>
      <c r="G51" s="60">
        <f>SUM('明细表'!M53)</f>
        <v>0</v>
      </c>
      <c r="H51" s="60">
        <f>SUM('明细表'!N53)</f>
        <v>0</v>
      </c>
      <c r="I51" s="24"/>
    </row>
    <row r="52" spans="1:9" ht="25.5" customHeight="1">
      <c r="A52" s="36" t="s">
        <v>26</v>
      </c>
      <c r="B52" s="24">
        <f>SUM('明细表'!F93)</f>
        <v>1</v>
      </c>
      <c r="C52" s="60">
        <f>SUM('明细表'!I93)</f>
        <v>15800</v>
      </c>
      <c r="D52" s="60">
        <f>SUM('明细表'!J93)</f>
        <v>0</v>
      </c>
      <c r="E52" s="60">
        <f>SUM('明细表'!K93)</f>
        <v>0</v>
      </c>
      <c r="F52" s="60">
        <f>SUM('明细表'!L93)</f>
        <v>0</v>
      </c>
      <c r="G52" s="60">
        <f>SUM('明细表'!M93)</f>
        <v>0</v>
      </c>
      <c r="H52" s="60">
        <f>SUM('明细表'!N93)</f>
        <v>0</v>
      </c>
      <c r="I52" s="24"/>
    </row>
    <row r="53" spans="1:9" ht="25.5" customHeight="1">
      <c r="A53" s="36" t="s">
        <v>27</v>
      </c>
      <c r="B53" s="24">
        <f>SUM('明细表'!F100)</f>
        <v>5</v>
      </c>
      <c r="C53" s="60">
        <f>SUM('明细表'!I100)</f>
        <v>634162</v>
      </c>
      <c r="D53" s="60">
        <f>SUM('明细表'!J100)</f>
        <v>0</v>
      </c>
      <c r="E53" s="60">
        <f>SUM('明细表'!K100)</f>
        <v>0</v>
      </c>
      <c r="F53" s="60">
        <f>SUM('明细表'!L100)</f>
        <v>0</v>
      </c>
      <c r="G53" s="60">
        <f>SUM('明细表'!M100)</f>
        <v>0</v>
      </c>
      <c r="H53" s="60">
        <f>SUM('明细表'!N100)</f>
        <v>0</v>
      </c>
      <c r="I53" s="24"/>
    </row>
    <row r="54" spans="1:9" ht="25.5" customHeight="1">
      <c r="A54" s="36" t="s">
        <v>28</v>
      </c>
      <c r="B54" s="24">
        <f>SUM('明细表'!F112)</f>
        <v>4</v>
      </c>
      <c r="C54" s="60">
        <f>SUM('明细表'!I112)</f>
        <v>134069</v>
      </c>
      <c r="D54" s="60">
        <f>SUM('明细表'!J112)</f>
        <v>0</v>
      </c>
      <c r="E54" s="60">
        <f>SUM('明细表'!K112)</f>
        <v>0</v>
      </c>
      <c r="F54" s="60">
        <f>SUM('明细表'!L112)</f>
        <v>0</v>
      </c>
      <c r="G54" s="60">
        <f>SUM('明细表'!M112)</f>
        <v>0</v>
      </c>
      <c r="H54" s="60">
        <f>SUM('明细表'!N112)</f>
        <v>0</v>
      </c>
      <c r="I54" s="24"/>
    </row>
    <row r="55" spans="1:9" ht="25.5" customHeight="1">
      <c r="A55" s="36" t="s">
        <v>29</v>
      </c>
      <c r="B55" s="24">
        <f>SUM('明细表'!F124)</f>
        <v>4</v>
      </c>
      <c r="C55" s="60">
        <f>SUM('明细表'!I124)</f>
        <v>212800</v>
      </c>
      <c r="D55" s="60">
        <f>SUM('明细表'!J124)</f>
        <v>0</v>
      </c>
      <c r="E55" s="60">
        <f>SUM('明细表'!K124)</f>
        <v>0</v>
      </c>
      <c r="F55" s="60">
        <f>SUM('明细表'!L124)</f>
        <v>0</v>
      </c>
      <c r="G55" s="60">
        <f>SUM('明细表'!M124)</f>
        <v>0</v>
      </c>
      <c r="H55" s="60">
        <f>SUM('明细表'!N124)</f>
        <v>0</v>
      </c>
      <c r="I55" s="24"/>
    </row>
    <row r="56" spans="1:9" ht="25.5" customHeight="1">
      <c r="A56" s="36" t="s">
        <v>30</v>
      </c>
      <c r="B56" s="24">
        <f>SUM('明细表'!F138)</f>
        <v>17</v>
      </c>
      <c r="C56" s="60">
        <f>SUM('明细表'!I138)</f>
        <v>516781</v>
      </c>
      <c r="D56" s="60">
        <f>SUM('明细表'!J138)</f>
        <v>0</v>
      </c>
      <c r="E56" s="60">
        <f>SUM('明细表'!K138)</f>
        <v>0</v>
      </c>
      <c r="F56" s="60">
        <f>SUM('明细表'!L138)</f>
        <v>0</v>
      </c>
      <c r="G56" s="60">
        <f>SUM('明细表'!M138)</f>
        <v>0</v>
      </c>
      <c r="H56" s="60">
        <f>SUM('明细表'!N138)</f>
        <v>0</v>
      </c>
      <c r="I56" s="24"/>
    </row>
    <row r="57" spans="1:9" ht="25.5" customHeight="1">
      <c r="A57" s="36" t="s">
        <v>31</v>
      </c>
      <c r="B57" s="24">
        <f>SUM('明细表'!F164)</f>
        <v>6</v>
      </c>
      <c r="C57" s="60">
        <f>SUM('明细表'!I164)</f>
        <v>882000</v>
      </c>
      <c r="D57" s="60">
        <f>SUM('明细表'!J164)</f>
        <v>0</v>
      </c>
      <c r="E57" s="60">
        <f>SUM('明细表'!K164)</f>
        <v>0</v>
      </c>
      <c r="F57" s="60">
        <f>SUM('明细表'!L164)</f>
        <v>0</v>
      </c>
      <c r="G57" s="60">
        <f>SUM('明细表'!M164)</f>
        <v>0</v>
      </c>
      <c r="H57" s="60">
        <f>SUM('明细表'!N164)</f>
        <v>0</v>
      </c>
      <c r="I57" s="24"/>
    </row>
    <row r="58" spans="1:9" ht="25.5" customHeight="1">
      <c r="A58" s="36" t="s">
        <v>32</v>
      </c>
      <c r="B58" s="24">
        <f>SUM('明细表'!F186)</f>
        <v>5</v>
      </c>
      <c r="C58" s="60">
        <f>SUM('明细表'!I186)</f>
        <v>695000</v>
      </c>
      <c r="D58" s="60">
        <f>SUM('明细表'!J186)</f>
        <v>0</v>
      </c>
      <c r="E58" s="60">
        <f>SUM('明细表'!K186)</f>
        <v>0</v>
      </c>
      <c r="F58" s="60">
        <f>SUM('明细表'!L186)</f>
        <v>0</v>
      </c>
      <c r="G58" s="60">
        <f>SUM('明细表'!M186)</f>
        <v>0</v>
      </c>
      <c r="H58" s="60">
        <f>SUM('明细表'!N186)</f>
        <v>0</v>
      </c>
      <c r="I58" s="24"/>
    </row>
    <row r="59" spans="1:9" ht="25.5" customHeight="1">
      <c r="A59" s="36" t="s">
        <v>33</v>
      </c>
      <c r="B59" s="24">
        <v>0</v>
      </c>
      <c r="C59" s="60">
        <v>0</v>
      </c>
      <c r="D59" s="60">
        <v>0</v>
      </c>
      <c r="E59" s="60">
        <v>0</v>
      </c>
      <c r="F59" s="60">
        <v>0</v>
      </c>
      <c r="G59" s="60">
        <v>0</v>
      </c>
      <c r="H59" s="60">
        <v>0</v>
      </c>
      <c r="I59" s="24"/>
    </row>
    <row r="60" spans="1:9" ht="25.5" customHeight="1">
      <c r="A60" s="36" t="s">
        <v>34</v>
      </c>
      <c r="B60" s="24">
        <f>SUM('明细表'!F204)</f>
        <v>2</v>
      </c>
      <c r="C60" s="60">
        <f>SUM('明细表'!I204)</f>
        <v>89000</v>
      </c>
      <c r="D60" s="60">
        <f>SUM('明细表'!J204)</f>
        <v>0</v>
      </c>
      <c r="E60" s="60">
        <f>SUM('明细表'!K204)</f>
        <v>0</v>
      </c>
      <c r="F60" s="60">
        <f>SUM('明细表'!L204)</f>
        <v>0</v>
      </c>
      <c r="G60" s="60">
        <f>SUM('明细表'!M204)</f>
        <v>0</v>
      </c>
      <c r="H60" s="60">
        <f>SUM('明细表'!N204)</f>
        <v>0</v>
      </c>
      <c r="I60" s="24"/>
    </row>
  </sheetData>
  <sheetProtection/>
  <mergeCells count="8">
    <mergeCell ref="A1:I1"/>
    <mergeCell ref="H2:I2"/>
    <mergeCell ref="F3:H3"/>
    <mergeCell ref="A3:A4"/>
    <mergeCell ref="B3:B4"/>
    <mergeCell ref="C3:C4"/>
    <mergeCell ref="D3:D4"/>
    <mergeCell ref="E3:E4"/>
  </mergeCells>
  <printOptions horizontalCentered="1"/>
  <pageMargins left="0.3937007874015748" right="0.3937007874015748" top="0.5905511811023623" bottom="0.5905511811023623" header="0.31496062992125984" footer="0.31496062992125984"/>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sheetPr codeName="Sheet1"/>
  <dimension ref="A1:T207"/>
  <sheetViews>
    <sheetView tabSelected="1" workbookViewId="0" topLeftCell="A1">
      <pane ySplit="6" topLeftCell="A53" activePane="bottomLeft" state="frozen"/>
      <selection pane="bottomLeft" activeCell="A2" sqref="A2:T6"/>
    </sheetView>
  </sheetViews>
  <sheetFormatPr defaultColWidth="9.00390625" defaultRowHeight="14.25"/>
  <cols>
    <col min="1" max="1" width="4.00390625" style="0" customWidth="1"/>
    <col min="2" max="2" width="21.25390625" style="7" customWidth="1"/>
    <col min="3" max="3" width="6.625" style="8" customWidth="1"/>
    <col min="4" max="4" width="6.00390625" style="8" customWidth="1"/>
    <col min="5" max="5" width="7.75390625" style="8" customWidth="1"/>
    <col min="6" max="6" width="22.125" style="9" customWidth="1"/>
    <col min="7" max="8" width="6.25390625" style="0" customWidth="1"/>
    <col min="9" max="9" width="9.25390625" style="10" customWidth="1"/>
    <col min="10" max="10" width="7.50390625" style="10" customWidth="1"/>
    <col min="11" max="11" width="7.75390625" style="10" customWidth="1"/>
    <col min="12" max="12" width="6.125" style="10" customWidth="1"/>
    <col min="13" max="13" width="6.00390625" style="10" customWidth="1"/>
    <col min="14" max="14" width="6.125" style="10" customWidth="1"/>
    <col min="15" max="15" width="4.50390625" style="8" customWidth="1"/>
    <col min="16" max="16" width="4.75390625" style="8" customWidth="1"/>
    <col min="17" max="17" width="11.50390625" style="9" customWidth="1"/>
    <col min="18" max="19" width="5.875" style="0" customWidth="1"/>
    <col min="20" max="20" width="4.25390625" style="0" customWidth="1"/>
  </cols>
  <sheetData>
    <row r="1" spans="1:20" ht="21">
      <c r="A1" s="11" t="s">
        <v>38</v>
      </c>
      <c r="B1" s="12"/>
      <c r="C1" s="12"/>
      <c r="D1" s="12"/>
      <c r="E1" s="12"/>
      <c r="F1" s="12"/>
      <c r="G1" s="12"/>
      <c r="H1" s="12"/>
      <c r="I1" s="12"/>
      <c r="J1" s="12"/>
      <c r="K1" s="12"/>
      <c r="L1" s="12"/>
      <c r="M1" s="12"/>
      <c r="N1" s="12"/>
      <c r="O1" s="12"/>
      <c r="P1" s="12"/>
      <c r="Q1" s="12"/>
      <c r="R1" s="12"/>
      <c r="S1" s="12"/>
      <c r="T1" s="12"/>
    </row>
    <row r="2" spans="1:20" ht="27">
      <c r="A2" s="13"/>
      <c r="B2" s="14" t="s">
        <v>39</v>
      </c>
      <c r="C2" s="14"/>
      <c r="D2" s="14"/>
      <c r="E2" s="14"/>
      <c r="F2" s="14"/>
      <c r="G2" s="14"/>
      <c r="H2" s="14"/>
      <c r="I2" s="14"/>
      <c r="J2" s="14"/>
      <c r="K2" s="14"/>
      <c r="L2" s="14"/>
      <c r="M2" s="14"/>
      <c r="N2" s="14"/>
      <c r="O2" s="14"/>
      <c r="P2" s="14"/>
      <c r="Q2" s="14"/>
      <c r="R2" s="14"/>
      <c r="S2" s="14"/>
      <c r="T2" s="14"/>
    </row>
    <row r="3" spans="18:20" ht="15.75">
      <c r="R3" s="67" t="s">
        <v>40</v>
      </c>
      <c r="S3" s="67"/>
      <c r="T3" s="67"/>
    </row>
    <row r="4" spans="1:20" s="1" customFormat="1" ht="31.5" customHeight="1">
      <c r="A4" s="15" t="s">
        <v>41</v>
      </c>
      <c r="B4" s="16" t="s">
        <v>42</v>
      </c>
      <c r="C4" s="16"/>
      <c r="D4" s="16"/>
      <c r="E4" s="16"/>
      <c r="F4" s="16"/>
      <c r="G4" s="16"/>
      <c r="H4" s="16"/>
      <c r="I4" s="16"/>
      <c r="J4" s="16" t="s">
        <v>43</v>
      </c>
      <c r="K4" s="16" t="s">
        <v>6</v>
      </c>
      <c r="L4" s="16" t="s">
        <v>44</v>
      </c>
      <c r="M4" s="16"/>
      <c r="N4" s="16"/>
      <c r="O4" s="16" t="s">
        <v>45</v>
      </c>
      <c r="P4" s="16"/>
      <c r="Q4" s="16"/>
      <c r="R4" s="16"/>
      <c r="S4" s="16"/>
      <c r="T4" s="16"/>
    </row>
    <row r="5" spans="1:20" s="1" customFormat="1" ht="17.25" customHeight="1">
      <c r="A5" s="17"/>
      <c r="B5" s="15" t="s">
        <v>46</v>
      </c>
      <c r="C5" s="15" t="s">
        <v>47</v>
      </c>
      <c r="D5" s="15" t="s">
        <v>48</v>
      </c>
      <c r="E5" s="15" t="s">
        <v>49</v>
      </c>
      <c r="F5" s="15" t="s">
        <v>50</v>
      </c>
      <c r="G5" s="15" t="s">
        <v>51</v>
      </c>
      <c r="H5" s="15" t="s">
        <v>52</v>
      </c>
      <c r="I5" s="15" t="s">
        <v>53</v>
      </c>
      <c r="J5" s="16"/>
      <c r="K5" s="16"/>
      <c r="L5" s="52" t="s">
        <v>54</v>
      </c>
      <c r="M5" s="52" t="s">
        <v>55</v>
      </c>
      <c r="N5" s="52" t="s">
        <v>56</v>
      </c>
      <c r="O5" s="15" t="s">
        <v>57</v>
      </c>
      <c r="P5" s="15" t="s">
        <v>58</v>
      </c>
      <c r="Q5" s="15" t="s">
        <v>59</v>
      </c>
      <c r="R5" s="15" t="s">
        <v>60</v>
      </c>
      <c r="S5" s="15" t="s">
        <v>61</v>
      </c>
      <c r="T5" s="15" t="s">
        <v>8</v>
      </c>
    </row>
    <row r="6" spans="1:20" s="1" customFormat="1" ht="55.5" customHeight="1">
      <c r="A6" s="18"/>
      <c r="B6" s="18"/>
      <c r="C6" s="18"/>
      <c r="D6" s="18"/>
      <c r="E6" s="18"/>
      <c r="F6" s="18"/>
      <c r="G6" s="18"/>
      <c r="H6" s="18"/>
      <c r="I6" s="18"/>
      <c r="J6" s="16"/>
      <c r="K6" s="16"/>
      <c r="L6" s="53"/>
      <c r="M6" s="53"/>
      <c r="N6" s="53"/>
      <c r="O6" s="18"/>
      <c r="P6" s="18"/>
      <c r="Q6" s="18"/>
      <c r="R6" s="18"/>
      <c r="S6" s="18"/>
      <c r="T6" s="18"/>
    </row>
    <row r="7" spans="1:20" s="1" customFormat="1" ht="29.25" customHeight="1">
      <c r="A7" s="19"/>
      <c r="B7" s="19" t="s">
        <v>62</v>
      </c>
      <c r="C7" s="19"/>
      <c r="D7" s="19"/>
      <c r="E7" s="19"/>
      <c r="F7" s="19">
        <f>SUM(F8,F80,F95,F106,F117,F129,F156,F171,F192,F199)</f>
        <v>156</v>
      </c>
      <c r="G7" s="33"/>
      <c r="H7" s="33"/>
      <c r="I7" s="54">
        <f aca="true" t="shared" si="0" ref="I7:N7">SUM(I8,I80,I95,I106,I117,I129,I156,I171,I192,I199)</f>
        <v>11938192</v>
      </c>
      <c r="J7" s="54">
        <f t="shared" si="0"/>
        <v>885909</v>
      </c>
      <c r="K7" s="54">
        <f t="shared" si="0"/>
        <v>1210319</v>
      </c>
      <c r="L7" s="54">
        <f t="shared" si="0"/>
        <v>41130</v>
      </c>
      <c r="M7" s="54">
        <f t="shared" si="0"/>
        <v>34950</v>
      </c>
      <c r="N7" s="54">
        <f t="shared" si="0"/>
        <v>62343</v>
      </c>
      <c r="O7" s="19"/>
      <c r="P7" s="19"/>
      <c r="Q7" s="68"/>
      <c r="R7" s="19"/>
      <c r="S7" s="19"/>
      <c r="T7" s="19"/>
    </row>
    <row r="8" spans="1:20" s="1" customFormat="1" ht="29.25" customHeight="1">
      <c r="A8" s="20"/>
      <c r="B8" s="21" t="s">
        <v>63</v>
      </c>
      <c r="C8" s="20"/>
      <c r="D8" s="20"/>
      <c r="E8" s="20"/>
      <c r="F8" s="20">
        <f>SUM(F9,F23,F43,F53)</f>
        <v>67</v>
      </c>
      <c r="G8" s="34"/>
      <c r="H8" s="34"/>
      <c r="I8" s="55">
        <f aca="true" t="shared" si="1" ref="I8:N8">SUM(I9,I23,I43,I53)</f>
        <v>5770099</v>
      </c>
      <c r="J8" s="55">
        <f t="shared" si="1"/>
        <v>379466</v>
      </c>
      <c r="K8" s="55">
        <f t="shared" si="1"/>
        <v>609433</v>
      </c>
      <c r="L8" s="55">
        <f t="shared" si="1"/>
        <v>22580</v>
      </c>
      <c r="M8" s="55">
        <f t="shared" si="1"/>
        <v>17120</v>
      </c>
      <c r="N8" s="55">
        <f t="shared" si="1"/>
        <v>44010</v>
      </c>
      <c r="O8" s="20"/>
      <c r="P8" s="20"/>
      <c r="Q8" s="69"/>
      <c r="R8" s="20"/>
      <c r="S8" s="20"/>
      <c r="T8" s="20"/>
    </row>
    <row r="9" spans="1:20" s="1" customFormat="1" ht="29.25" customHeight="1">
      <c r="A9" s="22"/>
      <c r="B9" s="23" t="s">
        <v>64</v>
      </c>
      <c r="C9" s="22"/>
      <c r="D9" s="22"/>
      <c r="E9" s="22"/>
      <c r="F9" s="22">
        <f>SUM(A22)</f>
        <v>13</v>
      </c>
      <c r="G9" s="35"/>
      <c r="H9" s="35"/>
      <c r="I9" s="56">
        <f aca="true" t="shared" si="2" ref="I9:N9">SUM(I10:I22)</f>
        <v>1386177</v>
      </c>
      <c r="J9" s="56">
        <f t="shared" si="2"/>
        <v>367216</v>
      </c>
      <c r="K9" s="56">
        <f t="shared" si="2"/>
        <v>461673</v>
      </c>
      <c r="L9" s="56">
        <f t="shared" si="2"/>
        <v>19300</v>
      </c>
      <c r="M9" s="56">
        <f t="shared" si="2"/>
        <v>11290</v>
      </c>
      <c r="N9" s="56">
        <f t="shared" si="2"/>
        <v>27020</v>
      </c>
      <c r="O9" s="22"/>
      <c r="P9" s="22"/>
      <c r="Q9" s="70"/>
      <c r="R9" s="22"/>
      <c r="S9" s="22"/>
      <c r="T9" s="22"/>
    </row>
    <row r="10" spans="1:20" s="1" customFormat="1" ht="54.75" customHeight="1">
      <c r="A10" s="24">
        <v>1</v>
      </c>
      <c r="B10" s="25" t="s">
        <v>65</v>
      </c>
      <c r="C10" s="24" t="s">
        <v>66</v>
      </c>
      <c r="D10" s="24" t="s">
        <v>67</v>
      </c>
      <c r="E10" s="24" t="s">
        <v>68</v>
      </c>
      <c r="F10" s="36" t="s">
        <v>69</v>
      </c>
      <c r="G10" s="37">
        <v>201411</v>
      </c>
      <c r="H10" s="38">
        <v>202306</v>
      </c>
      <c r="I10" s="57">
        <v>336449</v>
      </c>
      <c r="J10" s="58">
        <v>40500</v>
      </c>
      <c r="K10" s="59">
        <v>150000</v>
      </c>
      <c r="L10" s="60">
        <v>2500</v>
      </c>
      <c r="M10" s="60">
        <v>1000</v>
      </c>
      <c r="N10" s="60">
        <v>3000</v>
      </c>
      <c r="O10" s="24" t="s">
        <v>70</v>
      </c>
      <c r="P10" s="24" t="s">
        <v>70</v>
      </c>
      <c r="Q10" s="36" t="s">
        <v>71</v>
      </c>
      <c r="R10" s="24" t="s">
        <v>72</v>
      </c>
      <c r="S10" s="24"/>
      <c r="T10" s="24"/>
    </row>
    <row r="11" spans="1:20" s="1" customFormat="1" ht="105" customHeight="1">
      <c r="A11" s="24">
        <v>2</v>
      </c>
      <c r="B11" s="26" t="s">
        <v>73</v>
      </c>
      <c r="C11" s="24" t="s">
        <v>66</v>
      </c>
      <c r="D11" s="24" t="s">
        <v>74</v>
      </c>
      <c r="E11" s="24" t="s">
        <v>68</v>
      </c>
      <c r="F11" s="39" t="s">
        <v>75</v>
      </c>
      <c r="G11" s="40">
        <v>202112</v>
      </c>
      <c r="H11" s="40">
        <v>202312</v>
      </c>
      <c r="I11" s="61">
        <v>300000</v>
      </c>
      <c r="J11" s="59">
        <v>9180</v>
      </c>
      <c r="K11" s="59">
        <v>55000</v>
      </c>
      <c r="L11" s="60">
        <v>1000</v>
      </c>
      <c r="M11" s="60">
        <v>760</v>
      </c>
      <c r="N11" s="60">
        <v>2800</v>
      </c>
      <c r="O11" s="24" t="s">
        <v>70</v>
      </c>
      <c r="P11" s="24" t="s">
        <v>76</v>
      </c>
      <c r="Q11" s="36" t="s">
        <v>77</v>
      </c>
      <c r="R11" s="24" t="s">
        <v>72</v>
      </c>
      <c r="S11" s="24" t="s">
        <v>78</v>
      </c>
      <c r="T11" s="24"/>
    </row>
    <row r="12" spans="1:20" s="1" customFormat="1" ht="120.75" customHeight="1">
      <c r="A12" s="24">
        <v>3</v>
      </c>
      <c r="B12" s="27" t="s">
        <v>79</v>
      </c>
      <c r="C12" s="24" t="s">
        <v>66</v>
      </c>
      <c r="D12" s="24" t="s">
        <v>80</v>
      </c>
      <c r="E12" s="24" t="s">
        <v>68</v>
      </c>
      <c r="F12" s="36" t="s">
        <v>81</v>
      </c>
      <c r="G12" s="38">
        <v>201808</v>
      </c>
      <c r="H12" s="37">
        <v>202212</v>
      </c>
      <c r="I12" s="57">
        <v>200000</v>
      </c>
      <c r="J12" s="59">
        <v>130500</v>
      </c>
      <c r="K12" s="59">
        <v>70000</v>
      </c>
      <c r="L12" s="60">
        <v>5000</v>
      </c>
      <c r="M12" s="60">
        <v>3000</v>
      </c>
      <c r="N12" s="60">
        <v>5000</v>
      </c>
      <c r="O12" s="24" t="s">
        <v>70</v>
      </c>
      <c r="P12" s="24" t="s">
        <v>70</v>
      </c>
      <c r="Q12" s="36" t="s">
        <v>82</v>
      </c>
      <c r="R12" s="24" t="s">
        <v>72</v>
      </c>
      <c r="S12" s="24"/>
      <c r="T12" s="24"/>
    </row>
    <row r="13" spans="1:20" s="1" customFormat="1" ht="120" customHeight="1">
      <c r="A13" s="24">
        <v>4</v>
      </c>
      <c r="B13" s="27" t="s">
        <v>83</v>
      </c>
      <c r="C13" s="24" t="s">
        <v>66</v>
      </c>
      <c r="D13" s="24" t="s">
        <v>67</v>
      </c>
      <c r="E13" s="24" t="s">
        <v>68</v>
      </c>
      <c r="F13" s="36" t="s">
        <v>84</v>
      </c>
      <c r="G13" s="38">
        <v>202101</v>
      </c>
      <c r="H13" s="38">
        <v>202308</v>
      </c>
      <c r="I13" s="57">
        <v>120000</v>
      </c>
      <c r="J13" s="59">
        <v>60950</v>
      </c>
      <c r="K13" s="59">
        <v>30000</v>
      </c>
      <c r="L13" s="60">
        <v>2500</v>
      </c>
      <c r="M13" s="60">
        <v>1200</v>
      </c>
      <c r="N13" s="60">
        <v>4000</v>
      </c>
      <c r="O13" s="24" t="s">
        <v>70</v>
      </c>
      <c r="P13" s="24" t="s">
        <v>76</v>
      </c>
      <c r="Q13" s="36" t="s">
        <v>85</v>
      </c>
      <c r="R13" s="24" t="s">
        <v>72</v>
      </c>
      <c r="S13" s="24" t="s">
        <v>86</v>
      </c>
      <c r="T13" s="24"/>
    </row>
    <row r="14" spans="1:20" s="1" customFormat="1" ht="76.5" customHeight="1">
      <c r="A14" s="24">
        <v>5</v>
      </c>
      <c r="B14" s="26" t="s">
        <v>87</v>
      </c>
      <c r="C14" s="24" t="s">
        <v>66</v>
      </c>
      <c r="D14" s="24" t="s">
        <v>80</v>
      </c>
      <c r="E14" s="24" t="s">
        <v>68</v>
      </c>
      <c r="F14" s="39" t="s">
        <v>88</v>
      </c>
      <c r="G14" s="41">
        <v>202108</v>
      </c>
      <c r="H14" s="41">
        <v>202306</v>
      </c>
      <c r="I14" s="62">
        <v>120000</v>
      </c>
      <c r="J14" s="59">
        <v>3850</v>
      </c>
      <c r="K14" s="59">
        <v>40000</v>
      </c>
      <c r="L14" s="60">
        <v>3000</v>
      </c>
      <c r="M14" s="60">
        <v>1200</v>
      </c>
      <c r="N14" s="60">
        <v>4000</v>
      </c>
      <c r="O14" s="24" t="s">
        <v>70</v>
      </c>
      <c r="P14" s="24" t="s">
        <v>70</v>
      </c>
      <c r="Q14" s="36" t="s">
        <v>89</v>
      </c>
      <c r="R14" s="24" t="s">
        <v>72</v>
      </c>
      <c r="S14" s="24"/>
      <c r="T14" s="24"/>
    </row>
    <row r="15" spans="1:20" s="1" customFormat="1" ht="94.5" customHeight="1">
      <c r="A15" s="24">
        <v>6</v>
      </c>
      <c r="B15" s="27" t="s">
        <v>90</v>
      </c>
      <c r="C15" s="24" t="s">
        <v>66</v>
      </c>
      <c r="D15" s="24" t="s">
        <v>91</v>
      </c>
      <c r="E15" s="24" t="s">
        <v>68</v>
      </c>
      <c r="F15" s="42" t="s">
        <v>92</v>
      </c>
      <c r="G15" s="38">
        <v>201804</v>
      </c>
      <c r="H15" s="38">
        <v>202312</v>
      </c>
      <c r="I15" s="57">
        <v>101000</v>
      </c>
      <c r="J15" s="59">
        <v>65000</v>
      </c>
      <c r="K15" s="59">
        <v>30000</v>
      </c>
      <c r="L15" s="60">
        <v>800</v>
      </c>
      <c r="M15" s="60">
        <v>800</v>
      </c>
      <c r="N15" s="60">
        <v>2000</v>
      </c>
      <c r="O15" s="24" t="s">
        <v>70</v>
      </c>
      <c r="P15" s="24" t="s">
        <v>76</v>
      </c>
      <c r="Q15" s="36" t="s">
        <v>93</v>
      </c>
      <c r="R15" s="24" t="s">
        <v>72</v>
      </c>
      <c r="S15" s="24"/>
      <c r="T15" s="24"/>
    </row>
    <row r="16" spans="1:20" s="1" customFormat="1" ht="78" customHeight="1">
      <c r="A16" s="24">
        <v>7</v>
      </c>
      <c r="B16" s="26" t="s">
        <v>94</v>
      </c>
      <c r="C16" s="24" t="s">
        <v>66</v>
      </c>
      <c r="D16" s="24" t="s">
        <v>95</v>
      </c>
      <c r="E16" s="24" t="s">
        <v>68</v>
      </c>
      <c r="F16" s="39" t="s">
        <v>96</v>
      </c>
      <c r="G16" s="43">
        <v>202111</v>
      </c>
      <c r="H16" s="43">
        <v>202312</v>
      </c>
      <c r="I16" s="59">
        <v>83728</v>
      </c>
      <c r="J16" s="59">
        <v>1680</v>
      </c>
      <c r="K16" s="59">
        <v>20000</v>
      </c>
      <c r="L16" s="60">
        <v>100</v>
      </c>
      <c r="M16" s="60">
        <v>50</v>
      </c>
      <c r="N16" s="60">
        <v>500</v>
      </c>
      <c r="O16" s="24" t="s">
        <v>70</v>
      </c>
      <c r="P16" s="24" t="s">
        <v>70</v>
      </c>
      <c r="Q16" s="36" t="s">
        <v>97</v>
      </c>
      <c r="R16" s="24" t="s">
        <v>72</v>
      </c>
      <c r="S16" s="24"/>
      <c r="T16" s="24"/>
    </row>
    <row r="17" spans="1:20" s="1" customFormat="1" ht="77.25" customHeight="1">
      <c r="A17" s="24">
        <v>8</v>
      </c>
      <c r="B17" s="28" t="s">
        <v>98</v>
      </c>
      <c r="C17" s="24" t="s">
        <v>66</v>
      </c>
      <c r="D17" s="24" t="s">
        <v>67</v>
      </c>
      <c r="E17" s="24" t="s">
        <v>68</v>
      </c>
      <c r="F17" s="42" t="s">
        <v>99</v>
      </c>
      <c r="G17" s="38">
        <v>202009</v>
      </c>
      <c r="H17" s="38">
        <v>202212</v>
      </c>
      <c r="I17" s="57">
        <v>50000</v>
      </c>
      <c r="J17" s="59">
        <v>28100</v>
      </c>
      <c r="K17" s="59">
        <v>22093</v>
      </c>
      <c r="L17" s="60">
        <v>1500</v>
      </c>
      <c r="M17" s="60">
        <v>1000</v>
      </c>
      <c r="N17" s="60">
        <v>2200</v>
      </c>
      <c r="O17" s="24" t="s">
        <v>70</v>
      </c>
      <c r="P17" s="24" t="s">
        <v>70</v>
      </c>
      <c r="Q17" s="36" t="s">
        <v>100</v>
      </c>
      <c r="R17" s="24" t="s">
        <v>72</v>
      </c>
      <c r="S17" s="24"/>
      <c r="T17" s="24"/>
    </row>
    <row r="18" spans="1:20" s="1" customFormat="1" ht="83.25" customHeight="1">
      <c r="A18" s="24">
        <v>9</v>
      </c>
      <c r="B18" s="27" t="s">
        <v>101</v>
      </c>
      <c r="C18" s="24" t="s">
        <v>66</v>
      </c>
      <c r="D18" s="24" t="s">
        <v>67</v>
      </c>
      <c r="E18" s="24" t="s">
        <v>68</v>
      </c>
      <c r="F18" s="42" t="s">
        <v>102</v>
      </c>
      <c r="G18" s="38">
        <v>202008</v>
      </c>
      <c r="H18" s="38">
        <v>202212</v>
      </c>
      <c r="I18" s="57">
        <v>35000</v>
      </c>
      <c r="J18" s="59">
        <v>13050</v>
      </c>
      <c r="K18" s="59">
        <v>23500</v>
      </c>
      <c r="L18" s="60">
        <v>1200</v>
      </c>
      <c r="M18" s="60">
        <v>950</v>
      </c>
      <c r="N18" s="60">
        <v>1300</v>
      </c>
      <c r="O18" s="24" t="s">
        <v>70</v>
      </c>
      <c r="P18" s="24" t="s">
        <v>70</v>
      </c>
      <c r="Q18" s="36" t="s">
        <v>103</v>
      </c>
      <c r="R18" s="24" t="s">
        <v>72</v>
      </c>
      <c r="S18" s="24" t="s">
        <v>104</v>
      </c>
      <c r="T18" s="24"/>
    </row>
    <row r="19" spans="1:20" s="1" customFormat="1" ht="62.25" customHeight="1">
      <c r="A19" s="24">
        <v>10</v>
      </c>
      <c r="B19" s="27" t="s">
        <v>105</v>
      </c>
      <c r="C19" s="24" t="s">
        <v>66</v>
      </c>
      <c r="D19" s="24" t="s">
        <v>74</v>
      </c>
      <c r="E19" s="24" t="s">
        <v>68</v>
      </c>
      <c r="F19" s="42" t="s">
        <v>106</v>
      </c>
      <c r="G19" s="38">
        <v>202101</v>
      </c>
      <c r="H19" s="38">
        <v>202205</v>
      </c>
      <c r="I19" s="57">
        <v>10000</v>
      </c>
      <c r="J19" s="59">
        <v>8650</v>
      </c>
      <c r="K19" s="59">
        <v>1580</v>
      </c>
      <c r="L19" s="60">
        <v>300</v>
      </c>
      <c r="M19" s="60">
        <v>240</v>
      </c>
      <c r="N19" s="60">
        <v>500</v>
      </c>
      <c r="O19" s="24" t="s">
        <v>70</v>
      </c>
      <c r="P19" s="24" t="s">
        <v>76</v>
      </c>
      <c r="Q19" s="36" t="s">
        <v>107</v>
      </c>
      <c r="R19" s="24" t="s">
        <v>72</v>
      </c>
      <c r="S19" s="24"/>
      <c r="T19" s="24"/>
    </row>
    <row r="20" spans="1:20" s="1" customFormat="1" ht="76.5" customHeight="1">
      <c r="A20" s="24">
        <v>11</v>
      </c>
      <c r="B20" s="27" t="s">
        <v>108</v>
      </c>
      <c r="C20" s="24" t="s">
        <v>66</v>
      </c>
      <c r="D20" s="24" t="s">
        <v>91</v>
      </c>
      <c r="E20" s="24" t="s">
        <v>68</v>
      </c>
      <c r="F20" s="42" t="s">
        <v>109</v>
      </c>
      <c r="G20" s="38">
        <v>202108</v>
      </c>
      <c r="H20" s="38">
        <v>202306</v>
      </c>
      <c r="I20" s="57">
        <v>10000</v>
      </c>
      <c r="J20" s="59">
        <v>1756</v>
      </c>
      <c r="K20" s="59">
        <v>5500</v>
      </c>
      <c r="L20" s="60">
        <v>300</v>
      </c>
      <c r="M20" s="60">
        <v>220</v>
      </c>
      <c r="N20" s="60">
        <v>270</v>
      </c>
      <c r="O20" s="24" t="s">
        <v>70</v>
      </c>
      <c r="P20" s="24" t="s">
        <v>70</v>
      </c>
      <c r="Q20" s="36" t="s">
        <v>110</v>
      </c>
      <c r="R20" s="24" t="s">
        <v>72</v>
      </c>
      <c r="S20" s="24"/>
      <c r="T20" s="24"/>
    </row>
    <row r="21" spans="1:20" s="1" customFormat="1" ht="79.5" customHeight="1">
      <c r="A21" s="24">
        <v>12</v>
      </c>
      <c r="B21" s="27" t="s">
        <v>111</v>
      </c>
      <c r="C21" s="24" t="s">
        <v>66</v>
      </c>
      <c r="D21" s="24" t="s">
        <v>80</v>
      </c>
      <c r="E21" s="24" t="s">
        <v>68</v>
      </c>
      <c r="F21" s="42" t="s">
        <v>112</v>
      </c>
      <c r="G21" s="38">
        <v>202107</v>
      </c>
      <c r="H21" s="38">
        <v>202207</v>
      </c>
      <c r="I21" s="57">
        <v>10000</v>
      </c>
      <c r="J21" s="59">
        <v>3000</v>
      </c>
      <c r="K21" s="59">
        <v>7000</v>
      </c>
      <c r="L21" s="60">
        <v>800</v>
      </c>
      <c r="M21" s="60">
        <v>650</v>
      </c>
      <c r="N21" s="60">
        <v>1000</v>
      </c>
      <c r="O21" s="24" t="s">
        <v>70</v>
      </c>
      <c r="P21" s="24" t="s">
        <v>76</v>
      </c>
      <c r="Q21" s="36" t="s">
        <v>113</v>
      </c>
      <c r="R21" s="24" t="s">
        <v>72</v>
      </c>
      <c r="S21" s="24"/>
      <c r="T21" s="24"/>
    </row>
    <row r="22" spans="1:20" s="1" customFormat="1" ht="84.75" customHeight="1">
      <c r="A22" s="24">
        <v>13</v>
      </c>
      <c r="B22" s="27" t="s">
        <v>114</v>
      </c>
      <c r="C22" s="24" t="s">
        <v>66</v>
      </c>
      <c r="D22" s="24" t="s">
        <v>80</v>
      </c>
      <c r="E22" s="24" t="s">
        <v>68</v>
      </c>
      <c r="F22" s="42" t="s">
        <v>115</v>
      </c>
      <c r="G22" s="37">
        <v>202111</v>
      </c>
      <c r="H22" s="37">
        <v>202302</v>
      </c>
      <c r="I22" s="57">
        <v>10000</v>
      </c>
      <c r="J22" s="59">
        <v>1000</v>
      </c>
      <c r="K22" s="59">
        <v>7000</v>
      </c>
      <c r="L22" s="60">
        <v>300</v>
      </c>
      <c r="M22" s="60">
        <v>220</v>
      </c>
      <c r="N22" s="60">
        <v>450</v>
      </c>
      <c r="O22" s="24" t="s">
        <v>70</v>
      </c>
      <c r="P22" s="24" t="s">
        <v>76</v>
      </c>
      <c r="Q22" s="36" t="s">
        <v>116</v>
      </c>
      <c r="R22" s="24" t="s">
        <v>72</v>
      </c>
      <c r="S22" s="24"/>
      <c r="T22" s="24"/>
    </row>
    <row r="23" spans="1:20" s="1" customFormat="1" ht="29.25" customHeight="1">
      <c r="A23" s="22"/>
      <c r="B23" s="23" t="s">
        <v>117</v>
      </c>
      <c r="C23" s="22"/>
      <c r="D23" s="22"/>
      <c r="E23" s="22"/>
      <c r="F23" s="22">
        <f>SUM(A42)</f>
        <v>19</v>
      </c>
      <c r="G23" s="35"/>
      <c r="H23" s="35"/>
      <c r="I23" s="56">
        <f aca="true" t="shared" si="3" ref="I23:N23">SUM(I24:I42)</f>
        <v>411916</v>
      </c>
      <c r="J23" s="56">
        <f t="shared" si="3"/>
        <v>12250</v>
      </c>
      <c r="K23" s="56">
        <f t="shared" si="3"/>
        <v>147760</v>
      </c>
      <c r="L23" s="56">
        <f t="shared" si="3"/>
        <v>3280</v>
      </c>
      <c r="M23" s="56">
        <f t="shared" si="3"/>
        <v>5830</v>
      </c>
      <c r="N23" s="56">
        <f t="shared" si="3"/>
        <v>16990</v>
      </c>
      <c r="O23" s="22"/>
      <c r="P23" s="22"/>
      <c r="Q23" s="70"/>
      <c r="R23" s="22"/>
      <c r="S23" s="22"/>
      <c r="T23" s="22"/>
    </row>
    <row r="24" spans="1:20" s="1" customFormat="1" ht="58.5" customHeight="1">
      <c r="A24" s="24">
        <v>1</v>
      </c>
      <c r="B24" s="29" t="s">
        <v>118</v>
      </c>
      <c r="C24" s="30" t="s">
        <v>66</v>
      </c>
      <c r="D24" s="24" t="s">
        <v>95</v>
      </c>
      <c r="E24" s="24" t="s">
        <v>119</v>
      </c>
      <c r="F24" s="44" t="s">
        <v>120</v>
      </c>
      <c r="G24" s="43">
        <v>202206</v>
      </c>
      <c r="H24" s="43">
        <v>202312</v>
      </c>
      <c r="I24" s="63">
        <v>60000</v>
      </c>
      <c r="J24" s="58">
        <v>150</v>
      </c>
      <c r="K24" s="59">
        <v>15000</v>
      </c>
      <c r="L24" s="60"/>
      <c r="M24" s="60"/>
      <c r="N24" s="60"/>
      <c r="O24" s="24" t="s">
        <v>70</v>
      </c>
      <c r="P24" s="24" t="s">
        <v>70</v>
      </c>
      <c r="Q24" s="44" t="s">
        <v>121</v>
      </c>
      <c r="R24" s="24" t="s">
        <v>122</v>
      </c>
      <c r="S24" s="24"/>
      <c r="T24" s="24"/>
    </row>
    <row r="25" spans="1:20" s="1" customFormat="1" ht="72" customHeight="1">
      <c r="A25" s="24">
        <v>2</v>
      </c>
      <c r="B25" s="29" t="s">
        <v>123</v>
      </c>
      <c r="C25" s="30" t="s">
        <v>66</v>
      </c>
      <c r="D25" s="24" t="s">
        <v>67</v>
      </c>
      <c r="E25" s="24" t="s">
        <v>124</v>
      </c>
      <c r="F25" s="44" t="s">
        <v>125</v>
      </c>
      <c r="G25" s="43">
        <v>202212</v>
      </c>
      <c r="H25" s="43">
        <v>202706</v>
      </c>
      <c r="I25" s="63">
        <v>50000</v>
      </c>
      <c r="J25" s="58">
        <v>0</v>
      </c>
      <c r="K25" s="59">
        <v>4000</v>
      </c>
      <c r="L25" s="60">
        <v>200</v>
      </c>
      <c r="M25" s="60">
        <v>300</v>
      </c>
      <c r="N25" s="60">
        <v>300</v>
      </c>
      <c r="O25" s="24" t="s">
        <v>70</v>
      </c>
      <c r="P25" s="24" t="s">
        <v>70</v>
      </c>
      <c r="Q25" s="44" t="s">
        <v>126</v>
      </c>
      <c r="R25" s="24" t="s">
        <v>72</v>
      </c>
      <c r="S25" s="24"/>
      <c r="T25" s="24"/>
    </row>
    <row r="26" spans="1:20" s="1" customFormat="1" ht="62.25" customHeight="1">
      <c r="A26" s="24">
        <v>3</v>
      </c>
      <c r="B26" s="27" t="s">
        <v>127</v>
      </c>
      <c r="C26" s="24" t="s">
        <v>66</v>
      </c>
      <c r="D26" s="24" t="s">
        <v>91</v>
      </c>
      <c r="E26" s="24" t="s">
        <v>124</v>
      </c>
      <c r="F26" s="42" t="s">
        <v>128</v>
      </c>
      <c r="G26" s="45">
        <v>202210</v>
      </c>
      <c r="H26" s="45">
        <v>202312</v>
      </c>
      <c r="I26" s="59">
        <v>36816</v>
      </c>
      <c r="J26" s="59">
        <v>1200</v>
      </c>
      <c r="K26" s="59">
        <v>15000</v>
      </c>
      <c r="L26" s="60">
        <v>10</v>
      </c>
      <c r="M26" s="60">
        <v>20</v>
      </c>
      <c r="N26" s="60">
        <v>50</v>
      </c>
      <c r="O26" s="24" t="s">
        <v>70</v>
      </c>
      <c r="P26" s="24" t="s">
        <v>70</v>
      </c>
      <c r="Q26" s="36" t="s">
        <v>93</v>
      </c>
      <c r="R26" s="24" t="s">
        <v>72</v>
      </c>
      <c r="S26" s="24"/>
      <c r="T26" s="24"/>
    </row>
    <row r="27" spans="1:20" s="1" customFormat="1" ht="97.5" customHeight="1">
      <c r="A27" s="24">
        <v>4</v>
      </c>
      <c r="B27" s="26" t="s">
        <v>129</v>
      </c>
      <c r="C27" s="24" t="s">
        <v>66</v>
      </c>
      <c r="D27" s="24" t="s">
        <v>91</v>
      </c>
      <c r="E27" s="24" t="s">
        <v>124</v>
      </c>
      <c r="F27" s="39" t="s">
        <v>130</v>
      </c>
      <c r="G27" s="43">
        <v>202206</v>
      </c>
      <c r="H27" s="40">
        <v>202208</v>
      </c>
      <c r="I27" s="61">
        <v>31000</v>
      </c>
      <c r="J27" s="59">
        <v>1080</v>
      </c>
      <c r="K27" s="59">
        <v>30000</v>
      </c>
      <c r="L27" s="60">
        <v>1500</v>
      </c>
      <c r="M27" s="60">
        <v>2000</v>
      </c>
      <c r="N27" s="60">
        <v>5000</v>
      </c>
      <c r="O27" s="24" t="s">
        <v>70</v>
      </c>
      <c r="P27" s="24" t="s">
        <v>70</v>
      </c>
      <c r="Q27" s="36" t="s">
        <v>131</v>
      </c>
      <c r="R27" s="24" t="s">
        <v>72</v>
      </c>
      <c r="S27" s="24"/>
      <c r="T27" s="24"/>
    </row>
    <row r="28" spans="1:20" s="1" customFormat="1" ht="96" customHeight="1">
      <c r="A28" s="24">
        <v>5</v>
      </c>
      <c r="B28" s="29" t="s">
        <v>132</v>
      </c>
      <c r="C28" s="30" t="s">
        <v>66</v>
      </c>
      <c r="D28" s="24" t="s">
        <v>67</v>
      </c>
      <c r="E28" s="24" t="s">
        <v>124</v>
      </c>
      <c r="F28" s="44" t="s">
        <v>133</v>
      </c>
      <c r="G28" s="43">
        <v>202212</v>
      </c>
      <c r="H28" s="43">
        <v>202606</v>
      </c>
      <c r="I28" s="63">
        <v>30000</v>
      </c>
      <c r="J28" s="58">
        <v>0</v>
      </c>
      <c r="K28" s="59">
        <v>2500</v>
      </c>
      <c r="L28" s="60">
        <v>0</v>
      </c>
      <c r="M28" s="60">
        <v>100</v>
      </c>
      <c r="N28" s="60">
        <v>130</v>
      </c>
      <c r="O28" s="24" t="s">
        <v>70</v>
      </c>
      <c r="P28" s="24" t="s">
        <v>70</v>
      </c>
      <c r="Q28" s="44" t="s">
        <v>134</v>
      </c>
      <c r="R28" s="24" t="s">
        <v>72</v>
      </c>
      <c r="S28" s="24"/>
      <c r="T28" s="24"/>
    </row>
    <row r="29" spans="1:20" s="1" customFormat="1" ht="60" customHeight="1">
      <c r="A29" s="24">
        <v>6</v>
      </c>
      <c r="B29" s="26" t="s">
        <v>135</v>
      </c>
      <c r="C29" s="24" t="s">
        <v>66</v>
      </c>
      <c r="D29" s="24" t="s">
        <v>67</v>
      </c>
      <c r="E29" s="24" t="s">
        <v>124</v>
      </c>
      <c r="F29" s="39" t="s">
        <v>136</v>
      </c>
      <c r="G29" s="43">
        <v>202203</v>
      </c>
      <c r="H29" s="43">
        <v>202403</v>
      </c>
      <c r="I29" s="59">
        <v>30000</v>
      </c>
      <c r="J29" s="59"/>
      <c r="K29" s="59">
        <v>10000</v>
      </c>
      <c r="L29" s="60"/>
      <c r="M29" s="60"/>
      <c r="N29" s="60"/>
      <c r="O29" s="24" t="s">
        <v>70</v>
      </c>
      <c r="P29" s="24" t="s">
        <v>76</v>
      </c>
      <c r="Q29" s="36" t="s">
        <v>137</v>
      </c>
      <c r="R29" s="24" t="s">
        <v>72</v>
      </c>
      <c r="S29" s="24"/>
      <c r="T29" s="24"/>
    </row>
    <row r="30" spans="1:20" s="1" customFormat="1" ht="47.25" customHeight="1">
      <c r="A30" s="24">
        <v>7</v>
      </c>
      <c r="B30" s="29" t="s">
        <v>138</v>
      </c>
      <c r="C30" s="30" t="s">
        <v>66</v>
      </c>
      <c r="D30" s="24" t="s">
        <v>67</v>
      </c>
      <c r="E30" s="24" t="s">
        <v>124</v>
      </c>
      <c r="F30" s="44" t="s">
        <v>139</v>
      </c>
      <c r="G30" s="43">
        <v>202212</v>
      </c>
      <c r="H30" s="43">
        <v>202506</v>
      </c>
      <c r="I30" s="63">
        <v>20000</v>
      </c>
      <c r="J30" s="58">
        <v>0</v>
      </c>
      <c r="K30" s="59">
        <v>2200</v>
      </c>
      <c r="L30" s="60">
        <v>50</v>
      </c>
      <c r="M30" s="60">
        <v>50</v>
      </c>
      <c r="N30" s="60">
        <v>80</v>
      </c>
      <c r="O30" s="24" t="s">
        <v>70</v>
      </c>
      <c r="P30" s="24" t="s">
        <v>70</v>
      </c>
      <c r="Q30" s="44" t="s">
        <v>140</v>
      </c>
      <c r="R30" s="24" t="s">
        <v>72</v>
      </c>
      <c r="S30" s="24"/>
      <c r="T30" s="24"/>
    </row>
    <row r="31" spans="1:20" s="1" customFormat="1" ht="83.25" customHeight="1">
      <c r="A31" s="24">
        <v>8</v>
      </c>
      <c r="B31" s="29" t="s">
        <v>141</v>
      </c>
      <c r="C31" s="30" t="s">
        <v>66</v>
      </c>
      <c r="D31" s="24" t="s">
        <v>67</v>
      </c>
      <c r="E31" s="24" t="s">
        <v>124</v>
      </c>
      <c r="F31" s="44" t="s">
        <v>142</v>
      </c>
      <c r="G31" s="43">
        <v>202212</v>
      </c>
      <c r="H31" s="43">
        <v>202506</v>
      </c>
      <c r="I31" s="63">
        <v>20000</v>
      </c>
      <c r="J31" s="58">
        <v>0</v>
      </c>
      <c r="K31" s="59">
        <v>1500</v>
      </c>
      <c r="L31" s="60">
        <v>0</v>
      </c>
      <c r="M31" s="60">
        <v>0</v>
      </c>
      <c r="N31" s="60">
        <v>150</v>
      </c>
      <c r="O31" s="24" t="s">
        <v>70</v>
      </c>
      <c r="P31" s="24" t="s">
        <v>70</v>
      </c>
      <c r="Q31" s="44" t="s">
        <v>143</v>
      </c>
      <c r="R31" s="24" t="s">
        <v>72</v>
      </c>
      <c r="S31" s="24"/>
      <c r="T31" s="24"/>
    </row>
    <row r="32" spans="1:20" s="1" customFormat="1" ht="62.25" customHeight="1">
      <c r="A32" s="24">
        <v>9</v>
      </c>
      <c r="B32" s="26" t="s">
        <v>144</v>
      </c>
      <c r="C32" s="24" t="s">
        <v>66</v>
      </c>
      <c r="D32" s="24" t="s">
        <v>145</v>
      </c>
      <c r="E32" s="24" t="s">
        <v>124</v>
      </c>
      <c r="F32" s="39" t="s">
        <v>146</v>
      </c>
      <c r="G32" s="43">
        <v>202205</v>
      </c>
      <c r="H32" s="43">
        <v>202312</v>
      </c>
      <c r="I32" s="59">
        <v>20000</v>
      </c>
      <c r="J32" s="59">
        <v>5050</v>
      </c>
      <c r="K32" s="59">
        <v>10000</v>
      </c>
      <c r="L32" s="60">
        <v>100</v>
      </c>
      <c r="M32" s="60">
        <v>50</v>
      </c>
      <c r="N32" s="60">
        <v>120</v>
      </c>
      <c r="O32" s="24" t="s">
        <v>70</v>
      </c>
      <c r="P32" s="24" t="s">
        <v>70</v>
      </c>
      <c r="Q32" s="36" t="s">
        <v>147</v>
      </c>
      <c r="R32" s="24" t="s">
        <v>72</v>
      </c>
      <c r="S32" s="24"/>
      <c r="T32" s="24"/>
    </row>
    <row r="33" spans="1:20" s="2" customFormat="1" ht="51.75" customHeight="1">
      <c r="A33" s="24">
        <v>10</v>
      </c>
      <c r="B33" s="26" t="s">
        <v>148</v>
      </c>
      <c r="C33" s="30" t="s">
        <v>66</v>
      </c>
      <c r="D33" s="30" t="s">
        <v>74</v>
      </c>
      <c r="E33" s="30" t="s">
        <v>124</v>
      </c>
      <c r="F33" s="39" t="s">
        <v>149</v>
      </c>
      <c r="G33" s="43">
        <v>202202</v>
      </c>
      <c r="H33" s="43">
        <v>202305</v>
      </c>
      <c r="I33" s="59">
        <v>15000</v>
      </c>
      <c r="J33" s="59">
        <v>500</v>
      </c>
      <c r="K33" s="59">
        <v>8000</v>
      </c>
      <c r="L33" s="64">
        <v>50</v>
      </c>
      <c r="M33" s="64">
        <v>800</v>
      </c>
      <c r="N33" s="64">
        <v>2600</v>
      </c>
      <c r="O33" s="24" t="s">
        <v>70</v>
      </c>
      <c r="P33" s="24" t="s">
        <v>76</v>
      </c>
      <c r="Q33" s="47" t="s">
        <v>150</v>
      </c>
      <c r="R33" s="24" t="s">
        <v>72</v>
      </c>
      <c r="S33" s="24"/>
      <c r="T33" s="30"/>
    </row>
    <row r="34" spans="1:20" s="1" customFormat="1" ht="81.75" customHeight="1">
      <c r="A34" s="24">
        <v>11</v>
      </c>
      <c r="B34" s="27" t="s">
        <v>151</v>
      </c>
      <c r="C34" s="24" t="s">
        <v>66</v>
      </c>
      <c r="D34" s="24" t="s">
        <v>67</v>
      </c>
      <c r="E34" s="24" t="s">
        <v>124</v>
      </c>
      <c r="F34" s="42" t="s">
        <v>152</v>
      </c>
      <c r="G34" s="37">
        <v>202203</v>
      </c>
      <c r="H34" s="37">
        <v>202212</v>
      </c>
      <c r="I34" s="57">
        <v>15000</v>
      </c>
      <c r="J34" s="59">
        <v>4260</v>
      </c>
      <c r="K34" s="59">
        <v>11000</v>
      </c>
      <c r="L34" s="60">
        <v>300</v>
      </c>
      <c r="M34" s="60">
        <v>120</v>
      </c>
      <c r="N34" s="60">
        <v>1800</v>
      </c>
      <c r="O34" s="24" t="s">
        <v>70</v>
      </c>
      <c r="P34" s="24" t="s">
        <v>70</v>
      </c>
      <c r="Q34" s="36" t="s">
        <v>153</v>
      </c>
      <c r="R34" s="24" t="s">
        <v>72</v>
      </c>
      <c r="S34" s="24"/>
      <c r="T34" s="24"/>
    </row>
    <row r="35" spans="1:20" s="1" customFormat="1" ht="135.75" customHeight="1">
      <c r="A35" s="24">
        <v>12</v>
      </c>
      <c r="B35" s="29" t="s">
        <v>154</v>
      </c>
      <c r="C35" s="30" t="s">
        <v>66</v>
      </c>
      <c r="D35" s="24" t="s">
        <v>67</v>
      </c>
      <c r="E35" s="24" t="s">
        <v>124</v>
      </c>
      <c r="F35" s="44" t="s">
        <v>155</v>
      </c>
      <c r="G35" s="43">
        <v>202212</v>
      </c>
      <c r="H35" s="43">
        <v>202406</v>
      </c>
      <c r="I35" s="63">
        <v>12000</v>
      </c>
      <c r="J35" s="58">
        <v>0</v>
      </c>
      <c r="K35" s="59">
        <v>1260</v>
      </c>
      <c r="L35" s="60">
        <v>0</v>
      </c>
      <c r="M35" s="60">
        <v>0</v>
      </c>
      <c r="N35" s="60">
        <v>100</v>
      </c>
      <c r="O35" s="24" t="s">
        <v>70</v>
      </c>
      <c r="P35" s="24" t="s">
        <v>70</v>
      </c>
      <c r="Q35" s="44" t="s">
        <v>156</v>
      </c>
      <c r="R35" s="24" t="s">
        <v>72</v>
      </c>
      <c r="S35" s="24" t="s">
        <v>157</v>
      </c>
      <c r="T35" s="24"/>
    </row>
    <row r="36" spans="1:20" s="1" customFormat="1" ht="84" customHeight="1">
      <c r="A36" s="24">
        <v>13</v>
      </c>
      <c r="B36" s="27" t="s">
        <v>158</v>
      </c>
      <c r="C36" s="24" t="s">
        <v>66</v>
      </c>
      <c r="D36" s="24" t="s">
        <v>159</v>
      </c>
      <c r="E36" s="24" t="s">
        <v>124</v>
      </c>
      <c r="F36" s="42" t="s">
        <v>160</v>
      </c>
      <c r="G36" s="37">
        <v>202202</v>
      </c>
      <c r="H36" s="37">
        <v>202306</v>
      </c>
      <c r="I36" s="65">
        <v>12000</v>
      </c>
      <c r="J36" s="59"/>
      <c r="K36" s="59">
        <v>8000</v>
      </c>
      <c r="L36" s="60">
        <v>150</v>
      </c>
      <c r="M36" s="60">
        <v>350</v>
      </c>
      <c r="N36" s="60">
        <v>1000</v>
      </c>
      <c r="O36" s="24" t="s">
        <v>70</v>
      </c>
      <c r="P36" s="24" t="s">
        <v>76</v>
      </c>
      <c r="Q36" s="36" t="s">
        <v>161</v>
      </c>
      <c r="R36" s="24" t="s">
        <v>72</v>
      </c>
      <c r="S36" s="24"/>
      <c r="T36" s="24"/>
    </row>
    <row r="37" spans="1:20" s="1" customFormat="1" ht="91.5" customHeight="1">
      <c r="A37" s="24">
        <v>14</v>
      </c>
      <c r="B37" s="27" t="s">
        <v>162</v>
      </c>
      <c r="C37" s="24" t="s">
        <v>66</v>
      </c>
      <c r="D37" s="24" t="s">
        <v>163</v>
      </c>
      <c r="E37" s="24" t="s">
        <v>124</v>
      </c>
      <c r="F37" s="42" t="s">
        <v>164</v>
      </c>
      <c r="G37" s="37">
        <v>202202</v>
      </c>
      <c r="H37" s="37">
        <v>202412</v>
      </c>
      <c r="I37" s="65">
        <v>10100</v>
      </c>
      <c r="J37" s="59"/>
      <c r="K37" s="59">
        <v>5000</v>
      </c>
      <c r="L37" s="60">
        <v>260</v>
      </c>
      <c r="M37" s="60">
        <v>400</v>
      </c>
      <c r="N37" s="60">
        <v>1230</v>
      </c>
      <c r="O37" s="24" t="s">
        <v>70</v>
      </c>
      <c r="P37" s="24" t="s">
        <v>76</v>
      </c>
      <c r="Q37" s="36" t="s">
        <v>165</v>
      </c>
      <c r="R37" s="24" t="s">
        <v>72</v>
      </c>
      <c r="S37" s="24"/>
      <c r="T37" s="24"/>
    </row>
    <row r="38" spans="1:20" s="1" customFormat="1" ht="70.5" customHeight="1">
      <c r="A38" s="24">
        <v>15</v>
      </c>
      <c r="B38" s="29" t="s">
        <v>166</v>
      </c>
      <c r="C38" s="30" t="s">
        <v>66</v>
      </c>
      <c r="D38" s="24" t="s">
        <v>67</v>
      </c>
      <c r="E38" s="24" t="s">
        <v>124</v>
      </c>
      <c r="F38" s="44" t="s">
        <v>167</v>
      </c>
      <c r="G38" s="43">
        <v>202212</v>
      </c>
      <c r="H38" s="43">
        <v>202403</v>
      </c>
      <c r="I38" s="63">
        <v>10000</v>
      </c>
      <c r="J38" s="58">
        <v>0</v>
      </c>
      <c r="K38" s="59">
        <v>1000</v>
      </c>
      <c r="L38" s="60">
        <v>0</v>
      </c>
      <c r="M38" s="60">
        <v>50</v>
      </c>
      <c r="N38" s="60">
        <v>70</v>
      </c>
      <c r="O38" s="24" t="s">
        <v>70</v>
      </c>
      <c r="P38" s="24" t="s">
        <v>70</v>
      </c>
      <c r="Q38" s="44" t="s">
        <v>168</v>
      </c>
      <c r="R38" s="24" t="s">
        <v>72</v>
      </c>
      <c r="S38" s="24"/>
      <c r="T38" s="24"/>
    </row>
    <row r="39" spans="1:20" s="1" customFormat="1" ht="94.5" customHeight="1">
      <c r="A39" s="24">
        <v>16</v>
      </c>
      <c r="B39" s="29" t="s">
        <v>169</v>
      </c>
      <c r="C39" s="30" t="s">
        <v>66</v>
      </c>
      <c r="D39" s="24" t="s">
        <v>67</v>
      </c>
      <c r="E39" s="24" t="s">
        <v>124</v>
      </c>
      <c r="F39" s="44" t="s">
        <v>170</v>
      </c>
      <c r="G39" s="43">
        <v>202212</v>
      </c>
      <c r="H39" s="43">
        <v>202403</v>
      </c>
      <c r="I39" s="63">
        <v>10000</v>
      </c>
      <c r="J39" s="58">
        <v>0</v>
      </c>
      <c r="K39" s="59">
        <v>2300</v>
      </c>
      <c r="L39" s="60">
        <v>0</v>
      </c>
      <c r="M39" s="60">
        <v>60</v>
      </c>
      <c r="N39" s="60">
        <v>60</v>
      </c>
      <c r="O39" s="24" t="s">
        <v>70</v>
      </c>
      <c r="P39" s="24" t="s">
        <v>70</v>
      </c>
      <c r="Q39" s="44" t="s">
        <v>171</v>
      </c>
      <c r="R39" s="24" t="s">
        <v>72</v>
      </c>
      <c r="S39" s="24"/>
      <c r="T39" s="24"/>
    </row>
    <row r="40" spans="1:20" s="1" customFormat="1" ht="45.75" customHeight="1">
      <c r="A40" s="24">
        <v>17</v>
      </c>
      <c r="B40" s="27" t="s">
        <v>172</v>
      </c>
      <c r="C40" s="24" t="s">
        <v>66</v>
      </c>
      <c r="D40" s="24" t="s">
        <v>173</v>
      </c>
      <c r="E40" s="24" t="s">
        <v>124</v>
      </c>
      <c r="F40" s="42" t="s">
        <v>174</v>
      </c>
      <c r="G40" s="37">
        <v>202203</v>
      </c>
      <c r="H40" s="37">
        <v>202303</v>
      </c>
      <c r="I40" s="65">
        <v>10000</v>
      </c>
      <c r="J40" s="59"/>
      <c r="K40" s="59">
        <v>9000</v>
      </c>
      <c r="L40" s="60">
        <v>360</v>
      </c>
      <c r="M40" s="60">
        <v>580</v>
      </c>
      <c r="N40" s="60">
        <v>1650</v>
      </c>
      <c r="O40" s="24" t="s">
        <v>70</v>
      </c>
      <c r="P40" s="24" t="s">
        <v>76</v>
      </c>
      <c r="Q40" s="36" t="s">
        <v>175</v>
      </c>
      <c r="R40" s="24" t="s">
        <v>72</v>
      </c>
      <c r="S40" s="24"/>
      <c r="T40" s="24"/>
    </row>
    <row r="41" spans="1:20" s="1" customFormat="1" ht="120.75" customHeight="1">
      <c r="A41" s="24">
        <v>18</v>
      </c>
      <c r="B41" s="27" t="s">
        <v>176</v>
      </c>
      <c r="C41" s="24" t="s">
        <v>66</v>
      </c>
      <c r="D41" s="24" t="s">
        <v>80</v>
      </c>
      <c r="E41" s="24" t="s">
        <v>124</v>
      </c>
      <c r="F41" s="42" t="s">
        <v>177</v>
      </c>
      <c r="G41" s="37">
        <v>202203</v>
      </c>
      <c r="H41" s="37">
        <v>202303</v>
      </c>
      <c r="I41" s="65">
        <v>10000</v>
      </c>
      <c r="J41" s="59"/>
      <c r="K41" s="59">
        <v>7000</v>
      </c>
      <c r="L41" s="60">
        <v>300</v>
      </c>
      <c r="M41" s="60">
        <v>650</v>
      </c>
      <c r="N41" s="60">
        <v>1150</v>
      </c>
      <c r="O41" s="24" t="s">
        <v>70</v>
      </c>
      <c r="P41" s="24" t="s">
        <v>76</v>
      </c>
      <c r="Q41" s="36" t="s">
        <v>178</v>
      </c>
      <c r="R41" s="24" t="s">
        <v>72</v>
      </c>
      <c r="S41" s="24"/>
      <c r="T41" s="24"/>
    </row>
    <row r="42" spans="1:20" s="1" customFormat="1" ht="60" customHeight="1">
      <c r="A42" s="24">
        <v>19</v>
      </c>
      <c r="B42" s="26" t="s">
        <v>179</v>
      </c>
      <c r="C42" s="24" t="s">
        <v>66</v>
      </c>
      <c r="D42" s="24" t="s">
        <v>180</v>
      </c>
      <c r="E42" s="24" t="s">
        <v>124</v>
      </c>
      <c r="F42" s="39" t="s">
        <v>181</v>
      </c>
      <c r="G42" s="43">
        <v>202208</v>
      </c>
      <c r="H42" s="43">
        <v>202412</v>
      </c>
      <c r="I42" s="59">
        <v>10000</v>
      </c>
      <c r="J42" s="59">
        <v>10</v>
      </c>
      <c r="K42" s="59">
        <v>5000</v>
      </c>
      <c r="L42" s="60">
        <v>0</v>
      </c>
      <c r="M42" s="60">
        <v>300</v>
      </c>
      <c r="N42" s="60">
        <v>1500</v>
      </c>
      <c r="O42" s="24" t="s">
        <v>70</v>
      </c>
      <c r="P42" s="24" t="s">
        <v>70</v>
      </c>
      <c r="Q42" s="36" t="s">
        <v>182</v>
      </c>
      <c r="R42" s="24" t="s">
        <v>72</v>
      </c>
      <c r="S42" s="24"/>
      <c r="T42" s="24"/>
    </row>
    <row r="43" spans="1:20" s="1" customFormat="1" ht="29.25" customHeight="1">
      <c r="A43" s="22"/>
      <c r="B43" s="23" t="s">
        <v>183</v>
      </c>
      <c r="C43" s="22"/>
      <c r="D43" s="22"/>
      <c r="E43" s="22"/>
      <c r="F43" s="22">
        <f>SUM(A52)</f>
        <v>9</v>
      </c>
      <c r="G43" s="35"/>
      <c r="H43" s="35"/>
      <c r="I43" s="56">
        <f aca="true" t="shared" si="4" ref="I43:N43">SUM(I44:I52)</f>
        <v>683926</v>
      </c>
      <c r="J43" s="56">
        <f t="shared" si="4"/>
        <v>0</v>
      </c>
      <c r="K43" s="56">
        <f t="shared" si="4"/>
        <v>0</v>
      </c>
      <c r="L43" s="56">
        <f t="shared" si="4"/>
        <v>0</v>
      </c>
      <c r="M43" s="56">
        <f t="shared" si="4"/>
        <v>0</v>
      </c>
      <c r="N43" s="56">
        <f t="shared" si="4"/>
        <v>0</v>
      </c>
      <c r="O43" s="22"/>
      <c r="P43" s="22"/>
      <c r="Q43" s="70"/>
      <c r="R43" s="22"/>
      <c r="S43" s="22"/>
      <c r="T43" s="22"/>
    </row>
    <row r="44" spans="1:20" s="1" customFormat="1" ht="86.25" customHeight="1">
      <c r="A44" s="30">
        <v>1</v>
      </c>
      <c r="B44" s="26" t="s">
        <v>184</v>
      </c>
      <c r="C44" s="24" t="s">
        <v>66</v>
      </c>
      <c r="D44" s="24" t="s">
        <v>159</v>
      </c>
      <c r="E44" s="24" t="s">
        <v>185</v>
      </c>
      <c r="F44" s="39" t="s">
        <v>186</v>
      </c>
      <c r="G44" s="40"/>
      <c r="H44" s="40"/>
      <c r="I44" s="59">
        <v>508326</v>
      </c>
      <c r="J44" s="59"/>
      <c r="K44" s="59"/>
      <c r="L44" s="60"/>
      <c r="M44" s="60"/>
      <c r="N44" s="60"/>
      <c r="O44" s="24" t="s">
        <v>70</v>
      </c>
      <c r="P44" s="24" t="s">
        <v>70</v>
      </c>
      <c r="Q44" s="36" t="s">
        <v>187</v>
      </c>
      <c r="R44" s="24" t="s">
        <v>72</v>
      </c>
      <c r="S44" s="24"/>
      <c r="T44" s="24"/>
    </row>
    <row r="45" spans="1:20" s="1" customFormat="1" ht="58.5" customHeight="1">
      <c r="A45" s="30">
        <v>2</v>
      </c>
      <c r="B45" s="26" t="s">
        <v>188</v>
      </c>
      <c r="C45" s="24" t="s">
        <v>66</v>
      </c>
      <c r="D45" s="24" t="s">
        <v>180</v>
      </c>
      <c r="E45" s="24" t="s">
        <v>185</v>
      </c>
      <c r="F45" s="39" t="s">
        <v>189</v>
      </c>
      <c r="G45" s="40"/>
      <c r="H45" s="40"/>
      <c r="I45" s="59">
        <v>50000</v>
      </c>
      <c r="J45" s="59"/>
      <c r="K45" s="59"/>
      <c r="L45" s="60"/>
      <c r="M45" s="60"/>
      <c r="N45" s="60"/>
      <c r="O45" s="24" t="s">
        <v>70</v>
      </c>
      <c r="P45" s="24" t="s">
        <v>70</v>
      </c>
      <c r="Q45" s="36" t="s">
        <v>182</v>
      </c>
      <c r="R45" s="24" t="s">
        <v>72</v>
      </c>
      <c r="S45" s="24"/>
      <c r="T45" s="24"/>
    </row>
    <row r="46" spans="1:20" s="1" customFormat="1" ht="74.25" customHeight="1">
      <c r="A46" s="30">
        <v>3</v>
      </c>
      <c r="B46" s="26" t="s">
        <v>190</v>
      </c>
      <c r="C46" s="24" t="s">
        <v>66</v>
      </c>
      <c r="D46" s="24" t="s">
        <v>191</v>
      </c>
      <c r="E46" s="24" t="s">
        <v>185</v>
      </c>
      <c r="F46" s="39" t="s">
        <v>192</v>
      </c>
      <c r="G46" s="40"/>
      <c r="H46" s="40"/>
      <c r="I46" s="61">
        <v>30600</v>
      </c>
      <c r="J46" s="59"/>
      <c r="K46" s="59"/>
      <c r="L46" s="60"/>
      <c r="M46" s="60"/>
      <c r="N46" s="60"/>
      <c r="O46" s="24" t="s">
        <v>70</v>
      </c>
      <c r="P46" s="24" t="s">
        <v>70</v>
      </c>
      <c r="Q46" s="36" t="s">
        <v>193</v>
      </c>
      <c r="R46" s="24" t="s">
        <v>72</v>
      </c>
      <c r="S46" s="24"/>
      <c r="T46" s="24"/>
    </row>
    <row r="47" spans="1:20" s="1" customFormat="1" ht="59.25" customHeight="1">
      <c r="A47" s="30">
        <v>4</v>
      </c>
      <c r="B47" s="26" t="s">
        <v>194</v>
      </c>
      <c r="C47" s="24" t="s">
        <v>66</v>
      </c>
      <c r="D47" s="24" t="s">
        <v>67</v>
      </c>
      <c r="E47" s="24" t="s">
        <v>185</v>
      </c>
      <c r="F47" s="39" t="s">
        <v>195</v>
      </c>
      <c r="G47" s="40"/>
      <c r="H47" s="40"/>
      <c r="I47" s="59">
        <v>30000</v>
      </c>
      <c r="J47" s="59"/>
      <c r="K47" s="59"/>
      <c r="L47" s="60"/>
      <c r="M47" s="60"/>
      <c r="N47" s="60"/>
      <c r="O47" s="24" t="s">
        <v>70</v>
      </c>
      <c r="P47" s="24" t="s">
        <v>70</v>
      </c>
      <c r="Q47" s="36" t="s">
        <v>196</v>
      </c>
      <c r="R47" s="24" t="s">
        <v>72</v>
      </c>
      <c r="S47" s="24"/>
      <c r="T47" s="24"/>
    </row>
    <row r="48" spans="1:20" s="1" customFormat="1" ht="63.75" customHeight="1">
      <c r="A48" s="30">
        <v>5</v>
      </c>
      <c r="B48" s="26" t="s">
        <v>197</v>
      </c>
      <c r="C48" s="24" t="s">
        <v>66</v>
      </c>
      <c r="D48" s="24" t="s">
        <v>67</v>
      </c>
      <c r="E48" s="24" t="s">
        <v>185</v>
      </c>
      <c r="F48" s="39" t="s">
        <v>198</v>
      </c>
      <c r="G48" s="40"/>
      <c r="H48" s="46"/>
      <c r="I48" s="61">
        <v>20000</v>
      </c>
      <c r="J48" s="59"/>
      <c r="K48" s="59"/>
      <c r="L48" s="60"/>
      <c r="M48" s="60"/>
      <c r="N48" s="60"/>
      <c r="O48" s="24" t="s">
        <v>70</v>
      </c>
      <c r="P48" s="24" t="s">
        <v>70</v>
      </c>
      <c r="Q48" s="36"/>
      <c r="R48" s="24" t="s">
        <v>72</v>
      </c>
      <c r="S48" s="24"/>
      <c r="T48" s="24"/>
    </row>
    <row r="49" spans="1:20" s="1" customFormat="1" ht="82.5" customHeight="1">
      <c r="A49" s="30">
        <v>6</v>
      </c>
      <c r="B49" s="26" t="s">
        <v>199</v>
      </c>
      <c r="C49" s="24" t="s">
        <v>66</v>
      </c>
      <c r="D49" s="24" t="s">
        <v>159</v>
      </c>
      <c r="E49" s="24" t="s">
        <v>185</v>
      </c>
      <c r="F49" s="39" t="s">
        <v>200</v>
      </c>
      <c r="G49" s="40"/>
      <c r="H49" s="40"/>
      <c r="I49" s="59">
        <v>15000</v>
      </c>
      <c r="J49" s="59"/>
      <c r="K49" s="59"/>
      <c r="L49" s="60"/>
      <c r="M49" s="60"/>
      <c r="N49" s="60"/>
      <c r="O49" s="24" t="s">
        <v>70</v>
      </c>
      <c r="P49" s="24" t="s">
        <v>70</v>
      </c>
      <c r="Q49" s="36" t="s">
        <v>201</v>
      </c>
      <c r="R49" s="24" t="s">
        <v>72</v>
      </c>
      <c r="S49" s="24"/>
      <c r="T49" s="24"/>
    </row>
    <row r="50" spans="1:20" s="1" customFormat="1" ht="72.75" customHeight="1">
      <c r="A50" s="30">
        <v>7</v>
      </c>
      <c r="B50" s="26" t="s">
        <v>202</v>
      </c>
      <c r="C50" s="24" t="s">
        <v>66</v>
      </c>
      <c r="D50" s="24" t="s">
        <v>191</v>
      </c>
      <c r="E50" s="24" t="s">
        <v>185</v>
      </c>
      <c r="F50" s="39" t="s">
        <v>203</v>
      </c>
      <c r="G50" s="43"/>
      <c r="H50" s="43"/>
      <c r="I50" s="59">
        <v>10000</v>
      </c>
      <c r="J50" s="59"/>
      <c r="K50" s="59"/>
      <c r="L50" s="60"/>
      <c r="M50" s="60"/>
      <c r="N50" s="60"/>
      <c r="O50" s="24" t="s">
        <v>70</v>
      </c>
      <c r="P50" s="24" t="s">
        <v>70</v>
      </c>
      <c r="Q50" s="36" t="s">
        <v>204</v>
      </c>
      <c r="R50" s="24" t="s">
        <v>72</v>
      </c>
      <c r="S50" s="24"/>
      <c r="T50" s="24"/>
    </row>
    <row r="51" spans="1:20" s="1" customFormat="1" ht="62.25" customHeight="1">
      <c r="A51" s="30">
        <v>8</v>
      </c>
      <c r="B51" s="26" t="s">
        <v>205</v>
      </c>
      <c r="C51" s="24" t="s">
        <v>66</v>
      </c>
      <c r="D51" s="24" t="s">
        <v>145</v>
      </c>
      <c r="E51" s="24" t="s">
        <v>185</v>
      </c>
      <c r="F51" s="39" t="s">
        <v>206</v>
      </c>
      <c r="G51" s="40"/>
      <c r="H51" s="46"/>
      <c r="I51" s="61">
        <v>10000</v>
      </c>
      <c r="J51" s="59"/>
      <c r="K51" s="59"/>
      <c r="L51" s="60"/>
      <c r="M51" s="60"/>
      <c r="N51" s="60"/>
      <c r="O51" s="24" t="s">
        <v>70</v>
      </c>
      <c r="P51" s="24" t="s">
        <v>70</v>
      </c>
      <c r="Q51" s="36" t="s">
        <v>207</v>
      </c>
      <c r="R51" s="24" t="s">
        <v>72</v>
      </c>
      <c r="S51" s="24"/>
      <c r="T51" s="24"/>
    </row>
    <row r="52" spans="1:20" s="1" customFormat="1" ht="64.5" customHeight="1">
      <c r="A52" s="30">
        <v>9</v>
      </c>
      <c r="B52" s="26" t="s">
        <v>208</v>
      </c>
      <c r="C52" s="24" t="s">
        <v>66</v>
      </c>
      <c r="D52" s="24" t="s">
        <v>80</v>
      </c>
      <c r="E52" s="24" t="s">
        <v>185</v>
      </c>
      <c r="F52" s="39" t="s">
        <v>209</v>
      </c>
      <c r="G52" s="40"/>
      <c r="H52" s="40"/>
      <c r="I52" s="61">
        <v>10000</v>
      </c>
      <c r="J52" s="59"/>
      <c r="K52" s="59"/>
      <c r="L52" s="60"/>
      <c r="M52" s="60"/>
      <c r="N52" s="60"/>
      <c r="O52" s="24" t="s">
        <v>70</v>
      </c>
      <c r="P52" s="24" t="s">
        <v>70</v>
      </c>
      <c r="Q52" s="36" t="s">
        <v>210</v>
      </c>
      <c r="R52" s="24" t="s">
        <v>72</v>
      </c>
      <c r="S52" s="24"/>
      <c r="T52" s="24"/>
    </row>
    <row r="53" spans="1:20" s="1" customFormat="1" ht="29.25" customHeight="1">
      <c r="A53" s="22"/>
      <c r="B53" s="23" t="s">
        <v>211</v>
      </c>
      <c r="C53" s="22"/>
      <c r="D53" s="22"/>
      <c r="E53" s="22"/>
      <c r="F53" s="22">
        <f>SUM(A79)</f>
        <v>26</v>
      </c>
      <c r="G53" s="35"/>
      <c r="H53" s="35"/>
      <c r="I53" s="56">
        <f aca="true" t="shared" si="5" ref="I53:N53">SUM(I54:I79)</f>
        <v>3288080</v>
      </c>
      <c r="J53" s="56">
        <f t="shared" si="5"/>
        <v>0</v>
      </c>
      <c r="K53" s="56">
        <f t="shared" si="5"/>
        <v>0</v>
      </c>
      <c r="L53" s="56">
        <f t="shared" si="5"/>
        <v>0</v>
      </c>
      <c r="M53" s="56">
        <f t="shared" si="5"/>
        <v>0</v>
      </c>
      <c r="N53" s="56">
        <f t="shared" si="5"/>
        <v>0</v>
      </c>
      <c r="O53" s="22"/>
      <c r="P53" s="22"/>
      <c r="Q53" s="70"/>
      <c r="R53" s="22"/>
      <c r="S53" s="22"/>
      <c r="T53" s="22"/>
    </row>
    <row r="54" spans="1:20" s="1" customFormat="1" ht="44.25" customHeight="1">
      <c r="A54" s="24">
        <v>1</v>
      </c>
      <c r="B54" s="31" t="s">
        <v>212</v>
      </c>
      <c r="C54" s="30" t="s">
        <v>66</v>
      </c>
      <c r="D54" s="30" t="s">
        <v>95</v>
      </c>
      <c r="E54" s="30" t="s">
        <v>213</v>
      </c>
      <c r="F54" s="47" t="s">
        <v>214</v>
      </c>
      <c r="G54" s="43"/>
      <c r="H54" s="43"/>
      <c r="I54" s="64">
        <v>500000</v>
      </c>
      <c r="J54" s="66"/>
      <c r="K54" s="66"/>
      <c r="L54" s="64"/>
      <c r="M54" s="64"/>
      <c r="N54" s="64"/>
      <c r="O54" s="24" t="s">
        <v>70</v>
      </c>
      <c r="P54" s="24" t="s">
        <v>70</v>
      </c>
      <c r="Q54" s="47" t="s">
        <v>204</v>
      </c>
      <c r="R54" s="24" t="s">
        <v>72</v>
      </c>
      <c r="S54" s="24"/>
      <c r="T54" s="24"/>
    </row>
    <row r="55" spans="1:20" s="1" customFormat="1" ht="107.25" customHeight="1">
      <c r="A55" s="24">
        <v>2</v>
      </c>
      <c r="B55" s="25" t="s">
        <v>215</v>
      </c>
      <c r="C55" s="24" t="s">
        <v>66</v>
      </c>
      <c r="D55" s="24" t="s">
        <v>67</v>
      </c>
      <c r="E55" s="24" t="s">
        <v>213</v>
      </c>
      <c r="F55" s="36" t="s">
        <v>216</v>
      </c>
      <c r="G55" s="48"/>
      <c r="H55" s="48"/>
      <c r="I55" s="60">
        <v>458080</v>
      </c>
      <c r="J55" s="58"/>
      <c r="K55" s="58"/>
      <c r="L55" s="60"/>
      <c r="M55" s="60"/>
      <c r="N55" s="60"/>
      <c r="O55" s="24" t="s">
        <v>70</v>
      </c>
      <c r="P55" s="24" t="s">
        <v>70</v>
      </c>
      <c r="Q55" s="36" t="s">
        <v>217</v>
      </c>
      <c r="R55" s="24" t="s">
        <v>72</v>
      </c>
      <c r="S55" s="24"/>
      <c r="T55" s="24"/>
    </row>
    <row r="56" spans="1:20" s="1" customFormat="1" ht="33.75" customHeight="1">
      <c r="A56" s="24">
        <v>3</v>
      </c>
      <c r="B56" s="32" t="s">
        <v>218</v>
      </c>
      <c r="C56" s="24" t="s">
        <v>66</v>
      </c>
      <c r="D56" s="24" t="s">
        <v>95</v>
      </c>
      <c r="E56" s="24" t="s">
        <v>213</v>
      </c>
      <c r="F56" s="32" t="s">
        <v>219</v>
      </c>
      <c r="G56" s="48"/>
      <c r="H56" s="48"/>
      <c r="I56" s="32">
        <v>320000</v>
      </c>
      <c r="J56" s="58"/>
      <c r="K56" s="58"/>
      <c r="L56" s="60"/>
      <c r="M56" s="60"/>
      <c r="N56" s="60"/>
      <c r="O56" s="24" t="s">
        <v>70</v>
      </c>
      <c r="P56" s="24" t="s">
        <v>70</v>
      </c>
      <c r="Q56" s="36"/>
      <c r="R56" s="30" t="s">
        <v>72</v>
      </c>
      <c r="S56" s="30"/>
      <c r="T56" s="24"/>
    </row>
    <row r="57" spans="1:20" s="1" customFormat="1" ht="78.75" customHeight="1">
      <c r="A57" s="24">
        <v>4</v>
      </c>
      <c r="B57" s="32" t="s">
        <v>220</v>
      </c>
      <c r="C57" s="24" t="s">
        <v>66</v>
      </c>
      <c r="D57" s="24" t="s">
        <v>74</v>
      </c>
      <c r="E57" s="24" t="s">
        <v>213</v>
      </c>
      <c r="F57" s="32" t="s">
        <v>221</v>
      </c>
      <c r="G57" s="48"/>
      <c r="H57" s="48"/>
      <c r="I57" s="32">
        <v>300000</v>
      </c>
      <c r="J57" s="58"/>
      <c r="K57" s="58"/>
      <c r="L57" s="60"/>
      <c r="M57" s="60"/>
      <c r="N57" s="60"/>
      <c r="O57" s="24" t="s">
        <v>70</v>
      </c>
      <c r="P57" s="24" t="s">
        <v>70</v>
      </c>
      <c r="Q57" s="36" t="s">
        <v>222</v>
      </c>
      <c r="R57" s="30" t="s">
        <v>223</v>
      </c>
      <c r="S57" s="30"/>
      <c r="T57" s="24"/>
    </row>
    <row r="58" spans="1:20" s="1" customFormat="1" ht="60" customHeight="1">
      <c r="A58" s="24">
        <v>5</v>
      </c>
      <c r="B58" s="31" t="s">
        <v>224</v>
      </c>
      <c r="C58" s="30" t="s">
        <v>66</v>
      </c>
      <c r="D58" s="30" t="s">
        <v>180</v>
      </c>
      <c r="E58" s="30" t="s">
        <v>213</v>
      </c>
      <c r="F58" s="47" t="s">
        <v>225</v>
      </c>
      <c r="G58" s="43"/>
      <c r="H58" s="43"/>
      <c r="I58" s="64">
        <v>200000</v>
      </c>
      <c r="J58" s="66"/>
      <c r="K58" s="66"/>
      <c r="L58" s="64"/>
      <c r="M58" s="64"/>
      <c r="N58" s="64"/>
      <c r="O58" s="24" t="s">
        <v>70</v>
      </c>
      <c r="P58" s="24" t="s">
        <v>70</v>
      </c>
      <c r="Q58" s="47" t="s">
        <v>226</v>
      </c>
      <c r="R58" s="24" t="s">
        <v>72</v>
      </c>
      <c r="S58" s="24"/>
      <c r="T58" s="24"/>
    </row>
    <row r="59" spans="1:20" s="1" customFormat="1" ht="84.75" customHeight="1">
      <c r="A59" s="24">
        <v>6</v>
      </c>
      <c r="B59" s="31" t="s">
        <v>227</v>
      </c>
      <c r="C59" s="30" t="s">
        <v>66</v>
      </c>
      <c r="D59" s="30" t="s">
        <v>228</v>
      </c>
      <c r="E59" s="30" t="s">
        <v>213</v>
      </c>
      <c r="F59" s="47" t="s">
        <v>229</v>
      </c>
      <c r="G59" s="43"/>
      <c r="H59" s="43"/>
      <c r="I59" s="64">
        <v>200000</v>
      </c>
      <c r="J59" s="66"/>
      <c r="K59" s="66"/>
      <c r="L59" s="64"/>
      <c r="M59" s="64"/>
      <c r="N59" s="64"/>
      <c r="O59" s="24" t="s">
        <v>70</v>
      </c>
      <c r="P59" s="24" t="s">
        <v>70</v>
      </c>
      <c r="Q59" s="47" t="s">
        <v>230</v>
      </c>
      <c r="R59" s="24" t="s">
        <v>72</v>
      </c>
      <c r="S59" s="24"/>
      <c r="T59" s="24"/>
    </row>
    <row r="60" spans="1:20" s="1" customFormat="1" ht="108.75" customHeight="1">
      <c r="A60" s="24">
        <v>7</v>
      </c>
      <c r="B60" s="32" t="s">
        <v>231</v>
      </c>
      <c r="C60" s="24" t="s">
        <v>66</v>
      </c>
      <c r="D60" s="24" t="s">
        <v>95</v>
      </c>
      <c r="E60" s="24" t="s">
        <v>213</v>
      </c>
      <c r="F60" s="32" t="s">
        <v>232</v>
      </c>
      <c r="G60" s="48"/>
      <c r="H60" s="48"/>
      <c r="I60" s="32">
        <v>160000</v>
      </c>
      <c r="J60" s="58"/>
      <c r="K60" s="58"/>
      <c r="L60" s="60"/>
      <c r="M60" s="60"/>
      <c r="N60" s="60"/>
      <c r="O60" s="24" t="s">
        <v>70</v>
      </c>
      <c r="P60" s="24" t="s">
        <v>70</v>
      </c>
      <c r="Q60" s="36" t="s">
        <v>150</v>
      </c>
      <c r="R60" s="30" t="s">
        <v>223</v>
      </c>
      <c r="S60" s="30"/>
      <c r="T60" s="24"/>
    </row>
    <row r="61" spans="1:20" s="1" customFormat="1" ht="69" customHeight="1">
      <c r="A61" s="24">
        <v>8</v>
      </c>
      <c r="B61" s="25" t="s">
        <v>233</v>
      </c>
      <c r="C61" s="24" t="s">
        <v>234</v>
      </c>
      <c r="D61" s="24"/>
      <c r="E61" s="24" t="s">
        <v>213</v>
      </c>
      <c r="F61" s="36" t="s">
        <v>235</v>
      </c>
      <c r="G61" s="37"/>
      <c r="H61" s="38"/>
      <c r="I61" s="65">
        <v>150000</v>
      </c>
      <c r="J61" s="58"/>
      <c r="K61" s="59"/>
      <c r="L61" s="60"/>
      <c r="M61" s="60"/>
      <c r="N61" s="60"/>
      <c r="O61" s="24" t="s">
        <v>70</v>
      </c>
      <c r="P61" s="24" t="s">
        <v>70</v>
      </c>
      <c r="Q61" s="36" t="s">
        <v>236</v>
      </c>
      <c r="R61" s="24" t="s">
        <v>72</v>
      </c>
      <c r="S61" s="24"/>
      <c r="T61" s="24"/>
    </row>
    <row r="62" spans="1:20" s="1" customFormat="1" ht="58.5" customHeight="1">
      <c r="A62" s="24">
        <v>9</v>
      </c>
      <c r="B62" s="27" t="s">
        <v>237</v>
      </c>
      <c r="C62" s="24" t="s">
        <v>234</v>
      </c>
      <c r="D62" s="24"/>
      <c r="E62" s="24" t="s">
        <v>213</v>
      </c>
      <c r="F62" s="49" t="s">
        <v>238</v>
      </c>
      <c r="G62" s="38"/>
      <c r="H62" s="38"/>
      <c r="I62" s="65">
        <v>150000</v>
      </c>
      <c r="J62" s="59"/>
      <c r="K62" s="59"/>
      <c r="L62" s="60"/>
      <c r="M62" s="60"/>
      <c r="N62" s="60"/>
      <c r="O62" s="24" t="s">
        <v>70</v>
      </c>
      <c r="P62" s="24" t="s">
        <v>70</v>
      </c>
      <c r="Q62" s="36" t="s">
        <v>236</v>
      </c>
      <c r="R62" s="24" t="s">
        <v>72</v>
      </c>
      <c r="S62" s="24"/>
      <c r="T62" s="24"/>
    </row>
    <row r="63" spans="1:20" s="1" customFormat="1" ht="48.75" customHeight="1">
      <c r="A63" s="24">
        <v>10</v>
      </c>
      <c r="B63" s="31" t="s">
        <v>239</v>
      </c>
      <c r="C63" s="30" t="s">
        <v>66</v>
      </c>
      <c r="D63" s="30" t="s">
        <v>240</v>
      </c>
      <c r="E63" s="30" t="s">
        <v>213</v>
      </c>
      <c r="F63" s="50" t="s">
        <v>241</v>
      </c>
      <c r="G63" s="43"/>
      <c r="H63" s="43"/>
      <c r="I63" s="64">
        <v>128000</v>
      </c>
      <c r="J63" s="66"/>
      <c r="K63" s="66"/>
      <c r="L63" s="64"/>
      <c r="M63" s="64"/>
      <c r="N63" s="64"/>
      <c r="O63" s="24" t="s">
        <v>70</v>
      </c>
      <c r="P63" s="24" t="s">
        <v>70</v>
      </c>
      <c r="Q63" s="47" t="s">
        <v>242</v>
      </c>
      <c r="R63" s="24" t="s">
        <v>72</v>
      </c>
      <c r="S63" s="24"/>
      <c r="T63" s="24"/>
    </row>
    <row r="64" spans="1:20" s="1" customFormat="1" ht="30.75" customHeight="1">
      <c r="A64" s="24">
        <v>11</v>
      </c>
      <c r="B64" s="32" t="s">
        <v>243</v>
      </c>
      <c r="C64" s="24" t="s">
        <v>66</v>
      </c>
      <c r="D64" s="24" t="s">
        <v>80</v>
      </c>
      <c r="E64" s="24" t="s">
        <v>213</v>
      </c>
      <c r="F64" s="51" t="s">
        <v>244</v>
      </c>
      <c r="G64" s="48"/>
      <c r="H64" s="48"/>
      <c r="I64" s="32">
        <v>110000</v>
      </c>
      <c r="J64" s="58"/>
      <c r="K64" s="58"/>
      <c r="L64" s="60"/>
      <c r="M64" s="60"/>
      <c r="N64" s="60"/>
      <c r="O64" s="24" t="s">
        <v>70</v>
      </c>
      <c r="P64" s="24" t="s">
        <v>70</v>
      </c>
      <c r="Q64" s="36" t="s">
        <v>245</v>
      </c>
      <c r="R64" s="30" t="s">
        <v>223</v>
      </c>
      <c r="S64" s="30"/>
      <c r="T64" s="24"/>
    </row>
    <row r="65" spans="1:20" s="1" customFormat="1" ht="60.75" customHeight="1">
      <c r="A65" s="24">
        <v>12</v>
      </c>
      <c r="B65" s="31" t="s">
        <v>246</v>
      </c>
      <c r="C65" s="30" t="s">
        <v>66</v>
      </c>
      <c r="D65" s="30" t="s">
        <v>240</v>
      </c>
      <c r="E65" s="30" t="s">
        <v>213</v>
      </c>
      <c r="F65" s="50" t="s">
        <v>247</v>
      </c>
      <c r="G65" s="43"/>
      <c r="H65" s="43"/>
      <c r="I65" s="64">
        <v>100000</v>
      </c>
      <c r="J65" s="66"/>
      <c r="K65" s="66"/>
      <c r="L65" s="64"/>
      <c r="M65" s="64"/>
      <c r="N65" s="64"/>
      <c r="O65" s="24" t="s">
        <v>70</v>
      </c>
      <c r="P65" s="24" t="s">
        <v>70</v>
      </c>
      <c r="Q65" s="47" t="s">
        <v>248</v>
      </c>
      <c r="R65" s="24" t="s">
        <v>72</v>
      </c>
      <c r="S65" s="24"/>
      <c r="T65" s="24"/>
    </row>
    <row r="66" spans="1:20" s="1" customFormat="1" ht="122.25" customHeight="1">
      <c r="A66" s="24">
        <v>13</v>
      </c>
      <c r="B66" s="31" t="s">
        <v>249</v>
      </c>
      <c r="C66" s="30" t="s">
        <v>66</v>
      </c>
      <c r="D66" s="30" t="s">
        <v>240</v>
      </c>
      <c r="E66" s="30" t="s">
        <v>213</v>
      </c>
      <c r="F66" s="50" t="s">
        <v>250</v>
      </c>
      <c r="G66" s="43"/>
      <c r="H66" s="43"/>
      <c r="I66" s="64">
        <v>100000</v>
      </c>
      <c r="J66" s="66"/>
      <c r="K66" s="66"/>
      <c r="L66" s="64"/>
      <c r="M66" s="64"/>
      <c r="N66" s="64"/>
      <c r="O66" s="24" t="s">
        <v>70</v>
      </c>
      <c r="P66" s="24" t="s">
        <v>70</v>
      </c>
      <c r="Q66" s="47" t="s">
        <v>251</v>
      </c>
      <c r="R66" s="24" t="s">
        <v>72</v>
      </c>
      <c r="S66" s="24"/>
      <c r="T66" s="24"/>
    </row>
    <row r="67" spans="1:20" s="1" customFormat="1" ht="48" customHeight="1">
      <c r="A67" s="24">
        <v>14</v>
      </c>
      <c r="B67" s="31" t="s">
        <v>252</v>
      </c>
      <c r="C67" s="30" t="s">
        <v>66</v>
      </c>
      <c r="D67" s="30" t="s">
        <v>240</v>
      </c>
      <c r="E67" s="30" t="s">
        <v>213</v>
      </c>
      <c r="F67" s="50" t="s">
        <v>253</v>
      </c>
      <c r="G67" s="43"/>
      <c r="H67" s="43"/>
      <c r="I67" s="64">
        <v>100000</v>
      </c>
      <c r="J67" s="66"/>
      <c r="K67" s="66"/>
      <c r="L67" s="64"/>
      <c r="M67" s="64"/>
      <c r="N67" s="64"/>
      <c r="O67" s="24" t="s">
        <v>70</v>
      </c>
      <c r="P67" s="24" t="s">
        <v>70</v>
      </c>
      <c r="Q67" s="47" t="s">
        <v>254</v>
      </c>
      <c r="R67" s="24" t="s">
        <v>72</v>
      </c>
      <c r="S67" s="24"/>
      <c r="T67" s="24"/>
    </row>
    <row r="68" spans="1:20" s="1" customFormat="1" ht="59.25" customHeight="1">
      <c r="A68" s="24">
        <v>15</v>
      </c>
      <c r="B68" s="32" t="s">
        <v>255</v>
      </c>
      <c r="C68" s="24" t="s">
        <v>66</v>
      </c>
      <c r="D68" s="24" t="s">
        <v>95</v>
      </c>
      <c r="E68" s="24" t="s">
        <v>213</v>
      </c>
      <c r="F68" s="51" t="s">
        <v>256</v>
      </c>
      <c r="G68" s="48"/>
      <c r="H68" s="48"/>
      <c r="I68" s="32">
        <v>80000</v>
      </c>
      <c r="J68" s="58"/>
      <c r="K68" s="58"/>
      <c r="L68" s="60"/>
      <c r="M68" s="60"/>
      <c r="N68" s="60"/>
      <c r="O68" s="24" t="s">
        <v>70</v>
      </c>
      <c r="P68" s="24" t="s">
        <v>70</v>
      </c>
      <c r="Q68" s="36"/>
      <c r="R68" s="30" t="s">
        <v>72</v>
      </c>
      <c r="S68" s="30"/>
      <c r="T68" s="24"/>
    </row>
    <row r="69" spans="1:20" s="1" customFormat="1" ht="71.25" customHeight="1">
      <c r="A69" s="24">
        <v>16</v>
      </c>
      <c r="B69" s="71" t="s">
        <v>257</v>
      </c>
      <c r="C69" s="24" t="s">
        <v>66</v>
      </c>
      <c r="D69" s="24" t="s">
        <v>95</v>
      </c>
      <c r="E69" s="24" t="s">
        <v>213</v>
      </c>
      <c r="F69" s="50" t="s">
        <v>258</v>
      </c>
      <c r="G69" s="48"/>
      <c r="H69" s="48"/>
      <c r="I69" s="64">
        <v>35000</v>
      </c>
      <c r="J69" s="58"/>
      <c r="K69" s="58"/>
      <c r="L69" s="60"/>
      <c r="M69" s="60"/>
      <c r="N69" s="60"/>
      <c r="O69" s="24" t="s">
        <v>70</v>
      </c>
      <c r="P69" s="24" t="s">
        <v>70</v>
      </c>
      <c r="Q69" s="36"/>
      <c r="R69" s="30" t="s">
        <v>72</v>
      </c>
      <c r="S69" s="30"/>
      <c r="T69" s="24"/>
    </row>
    <row r="70" spans="1:20" s="1" customFormat="1" ht="48.75" customHeight="1">
      <c r="A70" s="24">
        <v>17</v>
      </c>
      <c r="B70" s="31" t="s">
        <v>259</v>
      </c>
      <c r="C70" s="30" t="s">
        <v>260</v>
      </c>
      <c r="D70" s="30" t="s">
        <v>261</v>
      </c>
      <c r="E70" s="30" t="s">
        <v>213</v>
      </c>
      <c r="F70" s="50" t="s">
        <v>262</v>
      </c>
      <c r="G70" s="43"/>
      <c r="H70" s="43"/>
      <c r="I70" s="64">
        <v>30000</v>
      </c>
      <c r="J70" s="66"/>
      <c r="K70" s="66"/>
      <c r="L70" s="64"/>
      <c r="M70" s="64"/>
      <c r="N70" s="64"/>
      <c r="O70" s="24" t="s">
        <v>70</v>
      </c>
      <c r="P70" s="24" t="s">
        <v>70</v>
      </c>
      <c r="Q70" s="47" t="s">
        <v>263</v>
      </c>
      <c r="R70" s="24" t="s">
        <v>72</v>
      </c>
      <c r="S70" s="24"/>
      <c r="T70" s="24"/>
    </row>
    <row r="71" spans="1:20" s="1" customFormat="1" ht="62.25" customHeight="1">
      <c r="A71" s="24">
        <v>18</v>
      </c>
      <c r="B71" s="27" t="s">
        <v>264</v>
      </c>
      <c r="C71" s="24" t="s">
        <v>234</v>
      </c>
      <c r="D71" s="24"/>
      <c r="E71" s="24" t="s">
        <v>213</v>
      </c>
      <c r="F71" s="76" t="s">
        <v>265</v>
      </c>
      <c r="G71" s="38"/>
      <c r="H71" s="38"/>
      <c r="I71" s="65">
        <v>30000</v>
      </c>
      <c r="J71" s="59"/>
      <c r="K71" s="59"/>
      <c r="L71" s="60"/>
      <c r="M71" s="60"/>
      <c r="N71" s="60"/>
      <c r="O71" s="24" t="s">
        <v>70</v>
      </c>
      <c r="P71" s="24" t="s">
        <v>70</v>
      </c>
      <c r="Q71" s="36" t="s">
        <v>236</v>
      </c>
      <c r="R71" s="24" t="s">
        <v>72</v>
      </c>
      <c r="S71" s="24"/>
      <c r="T71" s="24"/>
    </row>
    <row r="72" spans="1:20" s="1" customFormat="1" ht="46.5" customHeight="1">
      <c r="A72" s="24">
        <v>19</v>
      </c>
      <c r="B72" s="31" t="s">
        <v>266</v>
      </c>
      <c r="C72" s="30" t="s">
        <v>66</v>
      </c>
      <c r="D72" s="30" t="s">
        <v>180</v>
      </c>
      <c r="E72" s="30" t="s">
        <v>213</v>
      </c>
      <c r="F72" s="50" t="s">
        <v>267</v>
      </c>
      <c r="G72" s="43"/>
      <c r="H72" s="43"/>
      <c r="I72" s="64">
        <v>20000</v>
      </c>
      <c r="J72" s="66"/>
      <c r="K72" s="66"/>
      <c r="L72" s="64"/>
      <c r="M72" s="64"/>
      <c r="N72" s="64"/>
      <c r="O72" s="24" t="s">
        <v>70</v>
      </c>
      <c r="P72" s="24" t="s">
        <v>70</v>
      </c>
      <c r="Q72" s="47" t="s">
        <v>268</v>
      </c>
      <c r="R72" s="24" t="s">
        <v>72</v>
      </c>
      <c r="S72" s="24"/>
      <c r="T72" s="24"/>
    </row>
    <row r="73" spans="1:20" s="1" customFormat="1" ht="38.25" customHeight="1">
      <c r="A73" s="24">
        <v>20</v>
      </c>
      <c r="B73" s="31" t="s">
        <v>269</v>
      </c>
      <c r="C73" s="30" t="s">
        <v>66</v>
      </c>
      <c r="D73" s="30" t="s">
        <v>180</v>
      </c>
      <c r="E73" s="30" t="s">
        <v>213</v>
      </c>
      <c r="F73" s="50" t="s">
        <v>270</v>
      </c>
      <c r="G73" s="43"/>
      <c r="H73" s="43"/>
      <c r="I73" s="64">
        <v>20000</v>
      </c>
      <c r="J73" s="66"/>
      <c r="K73" s="66"/>
      <c r="L73" s="64"/>
      <c r="M73" s="64"/>
      <c r="N73" s="64"/>
      <c r="O73" s="24" t="s">
        <v>70</v>
      </c>
      <c r="P73" s="24" t="s">
        <v>70</v>
      </c>
      <c r="Q73" s="47" t="s">
        <v>271</v>
      </c>
      <c r="R73" s="24" t="s">
        <v>72</v>
      </c>
      <c r="S73" s="24"/>
      <c r="T73" s="24"/>
    </row>
    <row r="74" spans="1:20" s="1" customFormat="1" ht="41.25" customHeight="1">
      <c r="A74" s="24">
        <v>21</v>
      </c>
      <c r="B74" s="25" t="s">
        <v>272</v>
      </c>
      <c r="C74" s="24" t="s">
        <v>66</v>
      </c>
      <c r="D74" s="24" t="s">
        <v>95</v>
      </c>
      <c r="E74" s="24" t="s">
        <v>213</v>
      </c>
      <c r="F74" s="49" t="s">
        <v>273</v>
      </c>
      <c r="G74" s="48"/>
      <c r="H74" s="48"/>
      <c r="I74" s="60">
        <v>20000</v>
      </c>
      <c r="J74" s="58"/>
      <c r="K74" s="58"/>
      <c r="L74" s="60"/>
      <c r="M74" s="60"/>
      <c r="N74" s="60"/>
      <c r="O74" s="24" t="s">
        <v>70</v>
      </c>
      <c r="P74" s="24" t="s">
        <v>70</v>
      </c>
      <c r="Q74" s="36" t="s">
        <v>274</v>
      </c>
      <c r="R74" s="24" t="s">
        <v>72</v>
      </c>
      <c r="S74" s="24"/>
      <c r="T74" s="24"/>
    </row>
    <row r="75" spans="1:20" s="1" customFormat="1" ht="60.75" customHeight="1">
      <c r="A75" s="24">
        <v>22</v>
      </c>
      <c r="B75" s="32" t="s">
        <v>275</v>
      </c>
      <c r="C75" s="24" t="s">
        <v>66</v>
      </c>
      <c r="D75" s="24" t="s">
        <v>95</v>
      </c>
      <c r="E75" s="24" t="s">
        <v>213</v>
      </c>
      <c r="F75" s="51" t="s">
        <v>276</v>
      </c>
      <c r="G75" s="48"/>
      <c r="H75" s="48"/>
      <c r="I75" s="32">
        <v>20000</v>
      </c>
      <c r="J75" s="58"/>
      <c r="K75" s="58"/>
      <c r="L75" s="60"/>
      <c r="M75" s="60"/>
      <c r="N75" s="60"/>
      <c r="O75" s="24" t="s">
        <v>70</v>
      </c>
      <c r="P75" s="24" t="s">
        <v>70</v>
      </c>
      <c r="Q75" s="36" t="s">
        <v>277</v>
      </c>
      <c r="R75" s="30" t="s">
        <v>72</v>
      </c>
      <c r="S75" s="30"/>
      <c r="T75" s="24"/>
    </row>
    <row r="76" spans="1:20" s="1" customFormat="1" ht="60" customHeight="1">
      <c r="A76" s="24">
        <v>23</v>
      </c>
      <c r="B76" s="32" t="s">
        <v>278</v>
      </c>
      <c r="C76" s="24" t="s">
        <v>66</v>
      </c>
      <c r="D76" s="24" t="s">
        <v>95</v>
      </c>
      <c r="E76" s="24" t="s">
        <v>213</v>
      </c>
      <c r="F76" s="32" t="s">
        <v>279</v>
      </c>
      <c r="G76" s="48"/>
      <c r="H76" s="48"/>
      <c r="I76" s="32">
        <v>16000</v>
      </c>
      <c r="J76" s="58"/>
      <c r="K76" s="58"/>
      <c r="L76" s="60"/>
      <c r="M76" s="60"/>
      <c r="N76" s="60"/>
      <c r="O76" s="24" t="s">
        <v>70</v>
      </c>
      <c r="P76" s="24" t="s">
        <v>70</v>
      </c>
      <c r="Q76" s="36" t="s">
        <v>280</v>
      </c>
      <c r="R76" s="30" t="s">
        <v>223</v>
      </c>
      <c r="S76" s="30"/>
      <c r="T76" s="24"/>
    </row>
    <row r="77" spans="1:20" s="1" customFormat="1" ht="71.25" customHeight="1">
      <c r="A77" s="24">
        <v>24</v>
      </c>
      <c r="B77" s="32" t="s">
        <v>281</v>
      </c>
      <c r="C77" s="24" t="s">
        <v>66</v>
      </c>
      <c r="D77" s="24" t="s">
        <v>80</v>
      </c>
      <c r="E77" s="24" t="s">
        <v>213</v>
      </c>
      <c r="F77" s="32" t="s">
        <v>282</v>
      </c>
      <c r="G77" s="48"/>
      <c r="H77" s="48"/>
      <c r="I77" s="32">
        <v>16000</v>
      </c>
      <c r="J77" s="58"/>
      <c r="K77" s="58"/>
      <c r="L77" s="60"/>
      <c r="M77" s="60"/>
      <c r="N77" s="60"/>
      <c r="O77" s="24" t="s">
        <v>70</v>
      </c>
      <c r="P77" s="24" t="s">
        <v>70</v>
      </c>
      <c r="Q77" s="36" t="s">
        <v>283</v>
      </c>
      <c r="R77" s="30" t="s">
        <v>223</v>
      </c>
      <c r="S77" s="30"/>
      <c r="T77" s="24"/>
    </row>
    <row r="78" spans="1:20" s="1" customFormat="1" ht="51" customHeight="1">
      <c r="A78" s="24">
        <v>25</v>
      </c>
      <c r="B78" s="31" t="s">
        <v>284</v>
      </c>
      <c r="C78" s="30" t="s">
        <v>66</v>
      </c>
      <c r="D78" s="30" t="s">
        <v>180</v>
      </c>
      <c r="E78" s="30" t="s">
        <v>213</v>
      </c>
      <c r="F78" s="47" t="s">
        <v>285</v>
      </c>
      <c r="G78" s="43"/>
      <c r="H78" s="43"/>
      <c r="I78" s="64">
        <v>15000</v>
      </c>
      <c r="J78" s="66"/>
      <c r="K78" s="66"/>
      <c r="L78" s="64"/>
      <c r="M78" s="64"/>
      <c r="N78" s="64"/>
      <c r="O78" s="24" t="s">
        <v>70</v>
      </c>
      <c r="P78" s="24" t="s">
        <v>70</v>
      </c>
      <c r="Q78" s="47" t="s">
        <v>286</v>
      </c>
      <c r="R78" s="24" t="s">
        <v>72</v>
      </c>
      <c r="S78" s="24"/>
      <c r="T78" s="24"/>
    </row>
    <row r="79" spans="1:20" s="1" customFormat="1" ht="49.5" customHeight="1">
      <c r="A79" s="24">
        <v>26</v>
      </c>
      <c r="B79" s="31" t="s">
        <v>287</v>
      </c>
      <c r="C79" s="30" t="s">
        <v>66</v>
      </c>
      <c r="D79" s="30" t="s">
        <v>288</v>
      </c>
      <c r="E79" s="30" t="s">
        <v>213</v>
      </c>
      <c r="F79" s="47" t="s">
        <v>289</v>
      </c>
      <c r="G79" s="43"/>
      <c r="H79" s="43"/>
      <c r="I79" s="64">
        <v>10000</v>
      </c>
      <c r="J79" s="66"/>
      <c r="K79" s="66"/>
      <c r="L79" s="64"/>
      <c r="M79" s="64"/>
      <c r="N79" s="64"/>
      <c r="O79" s="24" t="s">
        <v>70</v>
      </c>
      <c r="P79" s="24" t="s">
        <v>70</v>
      </c>
      <c r="Q79" s="47" t="s">
        <v>290</v>
      </c>
      <c r="R79" s="24" t="s">
        <v>72</v>
      </c>
      <c r="S79" s="24"/>
      <c r="T79" s="24"/>
    </row>
    <row r="80" spans="1:20" s="1" customFormat="1" ht="29.25" customHeight="1">
      <c r="A80" s="20"/>
      <c r="B80" s="21" t="s">
        <v>291</v>
      </c>
      <c r="C80" s="20"/>
      <c r="D80" s="20"/>
      <c r="E80" s="20"/>
      <c r="F80" s="20">
        <f>SUM(F81,F85,F91,F93)</f>
        <v>10</v>
      </c>
      <c r="G80" s="34"/>
      <c r="H80" s="34"/>
      <c r="I80" s="55">
        <f aca="true" t="shared" si="6" ref="I80:N80">SUM(I81,I85,I91,I93)</f>
        <v>382612</v>
      </c>
      <c r="J80" s="55">
        <f t="shared" si="6"/>
        <v>39000</v>
      </c>
      <c r="K80" s="55">
        <f t="shared" si="6"/>
        <v>109398</v>
      </c>
      <c r="L80" s="55">
        <f t="shared" si="6"/>
        <v>7450</v>
      </c>
      <c r="M80" s="55">
        <f t="shared" si="6"/>
        <v>9310</v>
      </c>
      <c r="N80" s="55">
        <f t="shared" si="6"/>
        <v>10510</v>
      </c>
      <c r="O80" s="20"/>
      <c r="P80" s="20"/>
      <c r="Q80" s="69"/>
      <c r="R80" s="20"/>
      <c r="S80" s="20"/>
      <c r="T80" s="20"/>
    </row>
    <row r="81" spans="1:20" s="1" customFormat="1" ht="29.25" customHeight="1">
      <c r="A81" s="22"/>
      <c r="B81" s="23" t="s">
        <v>64</v>
      </c>
      <c r="C81" s="22"/>
      <c r="D81" s="22"/>
      <c r="E81" s="22"/>
      <c r="F81" s="22">
        <f>SUM(A84)</f>
        <v>3</v>
      </c>
      <c r="G81" s="35"/>
      <c r="H81" s="35"/>
      <c r="I81" s="56">
        <f aca="true" t="shared" si="7" ref="I81:N81">SUM(I82:I84)</f>
        <v>145508</v>
      </c>
      <c r="J81" s="56">
        <f t="shared" si="7"/>
        <v>38000</v>
      </c>
      <c r="K81" s="56">
        <f t="shared" si="7"/>
        <v>45000</v>
      </c>
      <c r="L81" s="56">
        <f t="shared" si="7"/>
        <v>1500</v>
      </c>
      <c r="M81" s="56">
        <f t="shared" si="7"/>
        <v>2500</v>
      </c>
      <c r="N81" s="56">
        <f t="shared" si="7"/>
        <v>2500</v>
      </c>
      <c r="O81" s="22"/>
      <c r="P81" s="22"/>
      <c r="Q81" s="70"/>
      <c r="R81" s="22"/>
      <c r="S81" s="22"/>
      <c r="T81" s="22"/>
    </row>
    <row r="82" spans="1:20" s="1" customFormat="1" ht="142.5" customHeight="1">
      <c r="A82" s="24">
        <v>1</v>
      </c>
      <c r="B82" s="25" t="s">
        <v>292</v>
      </c>
      <c r="C82" s="24" t="s">
        <v>293</v>
      </c>
      <c r="D82" s="24" t="s">
        <v>294</v>
      </c>
      <c r="E82" s="24" t="s">
        <v>68</v>
      </c>
      <c r="F82" s="36" t="s">
        <v>295</v>
      </c>
      <c r="G82" s="77">
        <v>202103</v>
      </c>
      <c r="H82" s="77">
        <v>202312</v>
      </c>
      <c r="I82" s="60">
        <v>102000</v>
      </c>
      <c r="J82" s="58">
        <v>30500</v>
      </c>
      <c r="K82" s="58">
        <v>30000</v>
      </c>
      <c r="L82" s="60">
        <v>1000</v>
      </c>
      <c r="M82" s="60">
        <v>2000</v>
      </c>
      <c r="N82" s="60">
        <v>2000</v>
      </c>
      <c r="O82" s="24" t="s">
        <v>70</v>
      </c>
      <c r="P82" s="24" t="s">
        <v>76</v>
      </c>
      <c r="Q82" s="36" t="s">
        <v>296</v>
      </c>
      <c r="R82" s="24" t="s">
        <v>297</v>
      </c>
      <c r="S82" s="24" t="s">
        <v>298</v>
      </c>
      <c r="T82" s="24"/>
    </row>
    <row r="83" spans="1:20" s="1" customFormat="1" ht="39.75" customHeight="1">
      <c r="A83" s="24">
        <v>2</v>
      </c>
      <c r="B83" s="25" t="s">
        <v>299</v>
      </c>
      <c r="C83" s="24" t="s">
        <v>300</v>
      </c>
      <c r="D83" s="24" t="s">
        <v>294</v>
      </c>
      <c r="E83" s="24" t="s">
        <v>68</v>
      </c>
      <c r="F83" s="36" t="s">
        <v>301</v>
      </c>
      <c r="G83" s="77">
        <v>202109</v>
      </c>
      <c r="H83" s="77">
        <v>202312</v>
      </c>
      <c r="I83" s="60">
        <v>26000</v>
      </c>
      <c r="J83" s="58"/>
      <c r="K83" s="58">
        <v>10000</v>
      </c>
      <c r="L83" s="60"/>
      <c r="M83" s="60"/>
      <c r="N83" s="60"/>
      <c r="O83" s="24" t="s">
        <v>70</v>
      </c>
      <c r="P83" s="24" t="s">
        <v>70</v>
      </c>
      <c r="Q83" s="36" t="s">
        <v>302</v>
      </c>
      <c r="R83" s="24" t="s">
        <v>303</v>
      </c>
      <c r="S83" s="24"/>
      <c r="T83" s="24"/>
    </row>
    <row r="84" spans="1:20" s="1" customFormat="1" ht="59.25" customHeight="1">
      <c r="A84" s="24">
        <v>3</v>
      </c>
      <c r="B84" s="25" t="s">
        <v>304</v>
      </c>
      <c r="C84" s="24" t="s">
        <v>293</v>
      </c>
      <c r="D84" s="24" t="s">
        <v>305</v>
      </c>
      <c r="E84" s="24" t="s">
        <v>68</v>
      </c>
      <c r="F84" s="36" t="s">
        <v>306</v>
      </c>
      <c r="G84" s="77">
        <v>202108</v>
      </c>
      <c r="H84" s="77">
        <v>202312</v>
      </c>
      <c r="I84" s="60">
        <v>17508</v>
      </c>
      <c r="J84" s="58">
        <v>7500</v>
      </c>
      <c r="K84" s="58">
        <v>5000</v>
      </c>
      <c r="L84" s="60">
        <v>500</v>
      </c>
      <c r="M84" s="60">
        <v>500</v>
      </c>
      <c r="N84" s="60">
        <v>500</v>
      </c>
      <c r="O84" s="24" t="s">
        <v>70</v>
      </c>
      <c r="P84" s="24" t="s">
        <v>70</v>
      </c>
      <c r="Q84" s="36" t="s">
        <v>307</v>
      </c>
      <c r="R84" s="24" t="s">
        <v>308</v>
      </c>
      <c r="S84" s="24"/>
      <c r="T84" s="24"/>
    </row>
    <row r="85" spans="1:20" s="1" customFormat="1" ht="29.25" customHeight="1">
      <c r="A85" s="22"/>
      <c r="B85" s="23" t="s">
        <v>117</v>
      </c>
      <c r="C85" s="22"/>
      <c r="D85" s="22"/>
      <c r="E85" s="22"/>
      <c r="F85" s="22">
        <f>SUM(A90)</f>
        <v>5</v>
      </c>
      <c r="G85" s="35"/>
      <c r="H85" s="35"/>
      <c r="I85" s="56">
        <f aca="true" t="shared" si="8" ref="I85:N85">SUM(I86:I90)</f>
        <v>174898</v>
      </c>
      <c r="J85" s="56">
        <f t="shared" si="8"/>
        <v>1000</v>
      </c>
      <c r="K85" s="56">
        <f t="shared" si="8"/>
        <v>64398</v>
      </c>
      <c r="L85" s="56">
        <f t="shared" si="8"/>
        <v>5950</v>
      </c>
      <c r="M85" s="56">
        <f t="shared" si="8"/>
        <v>6810</v>
      </c>
      <c r="N85" s="56">
        <f t="shared" si="8"/>
        <v>8010</v>
      </c>
      <c r="O85" s="22"/>
      <c r="P85" s="22"/>
      <c r="Q85" s="70"/>
      <c r="R85" s="22"/>
      <c r="S85" s="22"/>
      <c r="T85" s="22"/>
    </row>
    <row r="86" spans="1:20" s="1" customFormat="1" ht="72.75" customHeight="1">
      <c r="A86" s="24">
        <v>1</v>
      </c>
      <c r="B86" s="25" t="s">
        <v>309</v>
      </c>
      <c r="C86" s="24" t="s">
        <v>293</v>
      </c>
      <c r="D86" s="24" t="s">
        <v>305</v>
      </c>
      <c r="E86" s="24" t="s">
        <v>124</v>
      </c>
      <c r="F86" s="78" t="s">
        <v>310</v>
      </c>
      <c r="G86" s="48">
        <v>202206</v>
      </c>
      <c r="H86" s="48">
        <v>202312</v>
      </c>
      <c r="I86" s="60">
        <v>106000</v>
      </c>
      <c r="J86" s="58">
        <v>1000</v>
      </c>
      <c r="K86" s="58">
        <v>25000</v>
      </c>
      <c r="L86" s="60">
        <v>5000</v>
      </c>
      <c r="M86" s="60">
        <v>5000</v>
      </c>
      <c r="N86" s="60">
        <v>5000</v>
      </c>
      <c r="O86" s="24" t="s">
        <v>70</v>
      </c>
      <c r="P86" s="24" t="s">
        <v>70</v>
      </c>
      <c r="Q86" s="36" t="s">
        <v>307</v>
      </c>
      <c r="R86" s="24" t="s">
        <v>308</v>
      </c>
      <c r="S86" s="24"/>
      <c r="T86" s="24"/>
    </row>
    <row r="87" spans="1:20" s="3" customFormat="1" ht="58.5" customHeight="1">
      <c r="A87" s="24">
        <v>2</v>
      </c>
      <c r="B87" s="44" t="s">
        <v>311</v>
      </c>
      <c r="C87" s="72" t="s">
        <v>293</v>
      </c>
      <c r="D87" s="72" t="s">
        <v>312</v>
      </c>
      <c r="E87" s="72" t="s">
        <v>124</v>
      </c>
      <c r="F87" s="44" t="s">
        <v>313</v>
      </c>
      <c r="G87" s="79">
        <v>202201</v>
      </c>
      <c r="H87" s="79">
        <v>202412</v>
      </c>
      <c r="I87" s="63">
        <v>34500</v>
      </c>
      <c r="J87" s="86"/>
      <c r="K87" s="86">
        <v>5000</v>
      </c>
      <c r="L87" s="87"/>
      <c r="M87" s="87"/>
      <c r="N87" s="87"/>
      <c r="O87" s="72" t="s">
        <v>70</v>
      </c>
      <c r="P87" s="72" t="s">
        <v>70</v>
      </c>
      <c r="Q87" s="92" t="s">
        <v>314</v>
      </c>
      <c r="R87" s="72" t="s">
        <v>315</v>
      </c>
      <c r="S87" s="72"/>
      <c r="T87" s="72"/>
    </row>
    <row r="88" spans="1:20" s="1" customFormat="1" ht="46.5" customHeight="1">
      <c r="A88" s="24">
        <v>3</v>
      </c>
      <c r="B88" s="47" t="s">
        <v>316</v>
      </c>
      <c r="C88" s="24" t="s">
        <v>293</v>
      </c>
      <c r="D88" s="24" t="s">
        <v>294</v>
      </c>
      <c r="E88" s="24" t="s">
        <v>124</v>
      </c>
      <c r="F88" s="47" t="s">
        <v>317</v>
      </c>
      <c r="G88" s="43">
        <v>202201</v>
      </c>
      <c r="H88" s="43">
        <v>202206</v>
      </c>
      <c r="I88" s="64">
        <v>12000</v>
      </c>
      <c r="J88" s="58"/>
      <c r="K88" s="58">
        <v>12000</v>
      </c>
      <c r="L88" s="60">
        <v>500</v>
      </c>
      <c r="M88" s="60">
        <v>950</v>
      </c>
      <c r="N88" s="60">
        <v>1560</v>
      </c>
      <c r="O88" s="24" t="s">
        <v>70</v>
      </c>
      <c r="P88" s="24" t="s">
        <v>76</v>
      </c>
      <c r="Q88" s="36" t="s">
        <v>318</v>
      </c>
      <c r="R88" s="24" t="s">
        <v>319</v>
      </c>
      <c r="S88" s="24"/>
      <c r="T88" s="24"/>
    </row>
    <row r="89" spans="1:20" s="1" customFormat="1" ht="46.5" customHeight="1">
      <c r="A89" s="24">
        <v>4</v>
      </c>
      <c r="B89" s="47" t="s">
        <v>320</v>
      </c>
      <c r="C89" s="24" t="s">
        <v>293</v>
      </c>
      <c r="D89" s="24" t="s">
        <v>294</v>
      </c>
      <c r="E89" s="24" t="s">
        <v>124</v>
      </c>
      <c r="F89" s="47" t="s">
        <v>321</v>
      </c>
      <c r="G89" s="43">
        <v>202201</v>
      </c>
      <c r="H89" s="43">
        <v>202208</v>
      </c>
      <c r="I89" s="64">
        <v>12000</v>
      </c>
      <c r="J89" s="58"/>
      <c r="K89" s="58">
        <v>12000</v>
      </c>
      <c r="L89" s="60">
        <v>450</v>
      </c>
      <c r="M89" s="60">
        <v>860</v>
      </c>
      <c r="N89" s="60">
        <v>1450</v>
      </c>
      <c r="O89" s="24" t="s">
        <v>70</v>
      </c>
      <c r="P89" s="24" t="s">
        <v>76</v>
      </c>
      <c r="Q89" s="36" t="s">
        <v>318</v>
      </c>
      <c r="R89" s="24" t="s">
        <v>319</v>
      </c>
      <c r="S89" s="24"/>
      <c r="T89" s="24"/>
    </row>
    <row r="90" spans="1:20" s="1" customFormat="1" ht="48.75" customHeight="1">
      <c r="A90" s="24">
        <v>5</v>
      </c>
      <c r="B90" s="47" t="s">
        <v>322</v>
      </c>
      <c r="C90" s="24" t="s">
        <v>293</v>
      </c>
      <c r="D90" s="24" t="s">
        <v>294</v>
      </c>
      <c r="E90" s="24" t="s">
        <v>323</v>
      </c>
      <c r="F90" s="47" t="s">
        <v>324</v>
      </c>
      <c r="G90" s="43">
        <v>202201</v>
      </c>
      <c r="H90" s="43">
        <v>202206</v>
      </c>
      <c r="I90" s="64">
        <v>10398</v>
      </c>
      <c r="J90" s="58"/>
      <c r="K90" s="58">
        <v>10398</v>
      </c>
      <c r="L90" s="60"/>
      <c r="M90" s="60"/>
      <c r="N90" s="60"/>
      <c r="O90" s="24" t="s">
        <v>70</v>
      </c>
      <c r="P90" s="24" t="s">
        <v>70</v>
      </c>
      <c r="Q90" s="36" t="s">
        <v>302</v>
      </c>
      <c r="R90" s="24" t="s">
        <v>303</v>
      </c>
      <c r="S90" s="24"/>
      <c r="T90" s="24"/>
    </row>
    <row r="91" spans="1:20" s="1" customFormat="1" ht="29.25" customHeight="1">
      <c r="A91" s="22"/>
      <c r="B91" s="23" t="s">
        <v>183</v>
      </c>
      <c r="C91" s="22"/>
      <c r="D91" s="22"/>
      <c r="E91" s="22"/>
      <c r="F91" s="22">
        <f>SUM(A92)</f>
        <v>1</v>
      </c>
      <c r="G91" s="35"/>
      <c r="H91" s="35"/>
      <c r="I91" s="56">
        <f aca="true" t="shared" si="9" ref="I91:N91">SUM(I92:I92)</f>
        <v>46406</v>
      </c>
      <c r="J91" s="56">
        <f t="shared" si="9"/>
        <v>0</v>
      </c>
      <c r="K91" s="56">
        <f t="shared" si="9"/>
        <v>0</v>
      </c>
      <c r="L91" s="56">
        <f t="shared" si="9"/>
        <v>0</v>
      </c>
      <c r="M91" s="56">
        <f t="shared" si="9"/>
        <v>0</v>
      </c>
      <c r="N91" s="56">
        <f t="shared" si="9"/>
        <v>0</v>
      </c>
      <c r="O91" s="22"/>
      <c r="P91" s="22"/>
      <c r="Q91" s="70"/>
      <c r="R91" s="22"/>
      <c r="S91" s="22"/>
      <c r="T91" s="22"/>
    </row>
    <row r="92" spans="1:20" s="1" customFormat="1" ht="98.25" customHeight="1">
      <c r="A92" s="24">
        <v>1</v>
      </c>
      <c r="B92" s="25" t="s">
        <v>325</v>
      </c>
      <c r="C92" s="24" t="s">
        <v>293</v>
      </c>
      <c r="D92" s="24" t="s">
        <v>305</v>
      </c>
      <c r="E92" s="24" t="s">
        <v>185</v>
      </c>
      <c r="F92" s="36" t="s">
        <v>326</v>
      </c>
      <c r="G92" s="80"/>
      <c r="H92" s="80"/>
      <c r="I92" s="60">
        <v>46406</v>
      </c>
      <c r="J92" s="58"/>
      <c r="K92" s="58"/>
      <c r="L92" s="60"/>
      <c r="M92" s="60"/>
      <c r="N92" s="60"/>
      <c r="O92" s="24" t="s">
        <v>70</v>
      </c>
      <c r="P92" s="24" t="s">
        <v>70</v>
      </c>
      <c r="Q92" s="36" t="s">
        <v>307</v>
      </c>
      <c r="R92" s="24" t="s">
        <v>308</v>
      </c>
      <c r="S92" s="24"/>
      <c r="T92" s="24"/>
    </row>
    <row r="93" spans="1:20" s="1" customFormat="1" ht="29.25" customHeight="1">
      <c r="A93" s="22"/>
      <c r="B93" s="23" t="s">
        <v>211</v>
      </c>
      <c r="C93" s="22"/>
      <c r="D93" s="22"/>
      <c r="E93" s="22"/>
      <c r="F93" s="22">
        <f>SUM(A94)</f>
        <v>1</v>
      </c>
      <c r="G93" s="35"/>
      <c r="H93" s="35"/>
      <c r="I93" s="56">
        <f aca="true" t="shared" si="10" ref="I93:N93">SUM(I94:I94)</f>
        <v>15800</v>
      </c>
      <c r="J93" s="56">
        <f t="shared" si="10"/>
        <v>0</v>
      </c>
      <c r="K93" s="56">
        <f t="shared" si="10"/>
        <v>0</v>
      </c>
      <c r="L93" s="56">
        <f t="shared" si="10"/>
        <v>0</v>
      </c>
      <c r="M93" s="56">
        <f t="shared" si="10"/>
        <v>0</v>
      </c>
      <c r="N93" s="56">
        <f t="shared" si="10"/>
        <v>0</v>
      </c>
      <c r="O93" s="22"/>
      <c r="P93" s="22"/>
      <c r="Q93" s="70"/>
      <c r="R93" s="22"/>
      <c r="S93" s="22"/>
      <c r="T93" s="22"/>
    </row>
    <row r="94" spans="1:20" s="4" customFormat="1" ht="57.75" customHeight="1">
      <c r="A94" s="24">
        <v>1</v>
      </c>
      <c r="B94" s="73" t="s">
        <v>327</v>
      </c>
      <c r="C94" s="30" t="s">
        <v>293</v>
      </c>
      <c r="D94" s="30" t="s">
        <v>294</v>
      </c>
      <c r="E94" s="30" t="s">
        <v>213</v>
      </c>
      <c r="F94" s="73" t="s">
        <v>328</v>
      </c>
      <c r="G94" s="81"/>
      <c r="H94" s="82"/>
      <c r="I94" s="88">
        <v>15800</v>
      </c>
      <c r="J94" s="64"/>
      <c r="K94" s="64"/>
      <c r="L94" s="64"/>
      <c r="M94" s="64"/>
      <c r="N94" s="64"/>
      <c r="O94" s="30" t="s">
        <v>76</v>
      </c>
      <c r="P94" s="30" t="s">
        <v>70</v>
      </c>
      <c r="Q94" s="47" t="s">
        <v>302</v>
      </c>
      <c r="R94" s="30" t="s">
        <v>303</v>
      </c>
      <c r="S94" s="30"/>
      <c r="T94" s="30"/>
    </row>
    <row r="95" spans="1:20" s="1" customFormat="1" ht="29.25" customHeight="1">
      <c r="A95" s="20"/>
      <c r="B95" s="21" t="s">
        <v>329</v>
      </c>
      <c r="C95" s="20"/>
      <c r="D95" s="20"/>
      <c r="E95" s="20"/>
      <c r="F95" s="20">
        <f>SUM(F96,F98,F100)</f>
        <v>7</v>
      </c>
      <c r="G95" s="34"/>
      <c r="H95" s="34"/>
      <c r="I95" s="55">
        <f aca="true" t="shared" si="11" ref="I95:N95">SUM(I96,I98,I100)</f>
        <v>802529</v>
      </c>
      <c r="J95" s="55">
        <f t="shared" si="11"/>
        <v>33100</v>
      </c>
      <c r="K95" s="55">
        <f t="shared" si="11"/>
        <v>55000</v>
      </c>
      <c r="L95" s="55">
        <f t="shared" si="11"/>
        <v>0</v>
      </c>
      <c r="M95" s="55">
        <f t="shared" si="11"/>
        <v>0</v>
      </c>
      <c r="N95" s="55">
        <f t="shared" si="11"/>
        <v>0</v>
      </c>
      <c r="O95" s="20"/>
      <c r="P95" s="20"/>
      <c r="Q95" s="69"/>
      <c r="R95" s="20"/>
      <c r="S95" s="20"/>
      <c r="T95" s="20"/>
    </row>
    <row r="96" spans="1:20" s="1" customFormat="1" ht="29.25" customHeight="1">
      <c r="A96" s="22"/>
      <c r="B96" s="23" t="s">
        <v>64</v>
      </c>
      <c r="C96" s="22"/>
      <c r="D96" s="22"/>
      <c r="E96" s="22"/>
      <c r="F96" s="22">
        <f>SUM(A97)</f>
        <v>1</v>
      </c>
      <c r="G96" s="35"/>
      <c r="H96" s="35"/>
      <c r="I96" s="56">
        <f aca="true" t="shared" si="12" ref="I96:N96">SUM(I97:I97)</f>
        <v>142367</v>
      </c>
      <c r="J96" s="56">
        <f t="shared" si="12"/>
        <v>33000</v>
      </c>
      <c r="K96" s="56">
        <f t="shared" si="12"/>
        <v>45000</v>
      </c>
      <c r="L96" s="56">
        <f t="shared" si="12"/>
        <v>0</v>
      </c>
      <c r="M96" s="56">
        <f t="shared" si="12"/>
        <v>0</v>
      </c>
      <c r="N96" s="56">
        <f t="shared" si="12"/>
        <v>0</v>
      </c>
      <c r="O96" s="22"/>
      <c r="P96" s="22"/>
      <c r="Q96" s="70"/>
      <c r="R96" s="22"/>
      <c r="S96" s="22"/>
      <c r="T96" s="22"/>
    </row>
    <row r="97" spans="1:20" s="1" customFormat="1" ht="48" customHeight="1">
      <c r="A97" s="24">
        <v>1</v>
      </c>
      <c r="B97" s="26" t="s">
        <v>330</v>
      </c>
      <c r="C97" s="24" t="s">
        <v>331</v>
      </c>
      <c r="D97" s="24" t="s">
        <v>332</v>
      </c>
      <c r="E97" s="24" t="s">
        <v>68</v>
      </c>
      <c r="F97" s="39" t="s">
        <v>333</v>
      </c>
      <c r="G97" s="43">
        <v>202110</v>
      </c>
      <c r="H97" s="43">
        <v>202310</v>
      </c>
      <c r="I97" s="59">
        <v>142367</v>
      </c>
      <c r="J97" s="58">
        <v>33000</v>
      </c>
      <c r="K97" s="58">
        <v>45000</v>
      </c>
      <c r="L97" s="60"/>
      <c r="M97" s="60"/>
      <c r="N97" s="60"/>
      <c r="O97" s="24" t="s">
        <v>70</v>
      </c>
      <c r="P97" s="24" t="s">
        <v>70</v>
      </c>
      <c r="Q97" s="36" t="s">
        <v>334</v>
      </c>
      <c r="R97" s="24" t="s">
        <v>335</v>
      </c>
      <c r="S97" s="24"/>
      <c r="T97" s="24"/>
    </row>
    <row r="98" spans="1:20" s="1" customFormat="1" ht="29.25" customHeight="1">
      <c r="A98" s="22"/>
      <c r="B98" s="23" t="s">
        <v>117</v>
      </c>
      <c r="C98" s="22"/>
      <c r="D98" s="22"/>
      <c r="E98" s="22"/>
      <c r="F98" s="22">
        <f>SUM(A99)</f>
        <v>1</v>
      </c>
      <c r="G98" s="35"/>
      <c r="H98" s="35"/>
      <c r="I98" s="56">
        <f aca="true" t="shared" si="13" ref="I98:N98">SUM(I99:I99)</f>
        <v>26000</v>
      </c>
      <c r="J98" s="56">
        <f t="shared" si="13"/>
        <v>100</v>
      </c>
      <c r="K98" s="56">
        <f t="shared" si="13"/>
        <v>10000</v>
      </c>
      <c r="L98" s="56">
        <f t="shared" si="13"/>
        <v>0</v>
      </c>
      <c r="M98" s="56">
        <f t="shared" si="13"/>
        <v>0</v>
      </c>
      <c r="N98" s="56">
        <f t="shared" si="13"/>
        <v>0</v>
      </c>
      <c r="O98" s="22"/>
      <c r="P98" s="22"/>
      <c r="Q98" s="70"/>
      <c r="R98" s="22"/>
      <c r="S98" s="22"/>
      <c r="T98" s="22"/>
    </row>
    <row r="99" spans="1:20" s="1" customFormat="1" ht="96.75" customHeight="1">
      <c r="A99" s="24">
        <v>1</v>
      </c>
      <c r="B99" s="26" t="s">
        <v>336</v>
      </c>
      <c r="C99" s="24" t="s">
        <v>331</v>
      </c>
      <c r="D99" s="24" t="s">
        <v>337</v>
      </c>
      <c r="E99" s="24" t="s">
        <v>124</v>
      </c>
      <c r="F99" s="39" t="s">
        <v>338</v>
      </c>
      <c r="G99" s="43">
        <v>202204</v>
      </c>
      <c r="H99" s="43">
        <v>202404</v>
      </c>
      <c r="I99" s="59">
        <v>26000</v>
      </c>
      <c r="J99" s="58">
        <v>100</v>
      </c>
      <c r="K99" s="58">
        <v>10000</v>
      </c>
      <c r="L99" s="60"/>
      <c r="M99" s="60"/>
      <c r="N99" s="60"/>
      <c r="O99" s="24" t="s">
        <v>70</v>
      </c>
      <c r="P99" s="24" t="s">
        <v>70</v>
      </c>
      <c r="Q99" s="36" t="s">
        <v>339</v>
      </c>
      <c r="R99" s="24" t="s">
        <v>340</v>
      </c>
      <c r="S99" s="24"/>
      <c r="T99" s="24"/>
    </row>
    <row r="100" spans="1:20" s="1" customFormat="1" ht="29.25" customHeight="1">
      <c r="A100" s="22"/>
      <c r="B100" s="23" t="s">
        <v>211</v>
      </c>
      <c r="C100" s="22"/>
      <c r="D100" s="22"/>
      <c r="E100" s="22"/>
      <c r="F100" s="22">
        <f>SUM(A105)</f>
        <v>5</v>
      </c>
      <c r="G100" s="35"/>
      <c r="H100" s="35"/>
      <c r="I100" s="56">
        <f aca="true" t="shared" si="14" ref="I100:N100">SUM(I101:I105)</f>
        <v>634162</v>
      </c>
      <c r="J100" s="56">
        <f t="shared" si="14"/>
        <v>0</v>
      </c>
      <c r="K100" s="56">
        <f t="shared" si="14"/>
        <v>0</v>
      </c>
      <c r="L100" s="56">
        <f t="shared" si="14"/>
        <v>0</v>
      </c>
      <c r="M100" s="56">
        <f t="shared" si="14"/>
        <v>0</v>
      </c>
      <c r="N100" s="56">
        <f t="shared" si="14"/>
        <v>0</v>
      </c>
      <c r="O100" s="22"/>
      <c r="P100" s="22"/>
      <c r="Q100" s="70"/>
      <c r="R100" s="22"/>
      <c r="S100" s="22"/>
      <c r="T100" s="22"/>
    </row>
    <row r="101" spans="1:20" s="1" customFormat="1" ht="74.25" customHeight="1">
      <c r="A101" s="24">
        <v>1</v>
      </c>
      <c r="B101" s="25" t="s">
        <v>341</v>
      </c>
      <c r="C101" s="24" t="s">
        <v>331</v>
      </c>
      <c r="D101" s="24" t="s">
        <v>332</v>
      </c>
      <c r="E101" s="24" t="s">
        <v>213</v>
      </c>
      <c r="F101" s="36" t="s">
        <v>342</v>
      </c>
      <c r="G101" s="30"/>
      <c r="H101" s="30"/>
      <c r="I101" s="60">
        <v>500000</v>
      </c>
      <c r="J101" s="58"/>
      <c r="K101" s="58"/>
      <c r="L101" s="60"/>
      <c r="M101" s="60"/>
      <c r="N101" s="60"/>
      <c r="O101" s="24" t="s">
        <v>70</v>
      </c>
      <c r="P101" s="24" t="s">
        <v>70</v>
      </c>
      <c r="Q101" s="36" t="s">
        <v>335</v>
      </c>
      <c r="R101" s="24" t="s">
        <v>343</v>
      </c>
      <c r="S101" s="24"/>
      <c r="T101" s="24"/>
    </row>
    <row r="102" spans="1:20" s="1" customFormat="1" ht="108" customHeight="1">
      <c r="A102" s="24">
        <v>2</v>
      </c>
      <c r="B102" s="25" t="s">
        <v>344</v>
      </c>
      <c r="C102" s="24" t="s">
        <v>331</v>
      </c>
      <c r="D102" s="24" t="s">
        <v>337</v>
      </c>
      <c r="E102" s="24" t="s">
        <v>213</v>
      </c>
      <c r="F102" s="36" t="s">
        <v>345</v>
      </c>
      <c r="G102" s="30"/>
      <c r="H102" s="30"/>
      <c r="I102" s="60">
        <v>61200</v>
      </c>
      <c r="J102" s="58"/>
      <c r="K102" s="58"/>
      <c r="L102" s="60"/>
      <c r="M102" s="60"/>
      <c r="N102" s="60"/>
      <c r="O102" s="24" t="s">
        <v>76</v>
      </c>
      <c r="P102" s="24" t="s">
        <v>70</v>
      </c>
      <c r="Q102" s="36" t="s">
        <v>346</v>
      </c>
      <c r="R102" s="24" t="s">
        <v>340</v>
      </c>
      <c r="S102" s="24"/>
      <c r="T102" s="24"/>
    </row>
    <row r="103" spans="1:20" s="1" customFormat="1" ht="71.25" customHeight="1">
      <c r="A103" s="24">
        <v>3</v>
      </c>
      <c r="B103" s="32" t="s">
        <v>347</v>
      </c>
      <c r="C103" s="24" t="s">
        <v>331</v>
      </c>
      <c r="D103" s="24" t="s">
        <v>348</v>
      </c>
      <c r="E103" s="24" t="s">
        <v>213</v>
      </c>
      <c r="F103" s="32" t="s">
        <v>349</v>
      </c>
      <c r="G103" s="30"/>
      <c r="H103" s="30"/>
      <c r="I103" s="60">
        <v>50000</v>
      </c>
      <c r="J103" s="58"/>
      <c r="K103" s="58"/>
      <c r="L103" s="60"/>
      <c r="M103" s="60"/>
      <c r="N103" s="60"/>
      <c r="O103" s="24" t="s">
        <v>70</v>
      </c>
      <c r="P103" s="24" t="s">
        <v>70</v>
      </c>
      <c r="Q103" s="36"/>
      <c r="R103" s="30" t="s">
        <v>72</v>
      </c>
      <c r="S103" s="30"/>
      <c r="T103" s="24"/>
    </row>
    <row r="104" spans="1:20" s="1" customFormat="1" ht="108.75" customHeight="1">
      <c r="A104" s="24">
        <v>4</v>
      </c>
      <c r="B104" s="26" t="s">
        <v>350</v>
      </c>
      <c r="C104" s="24" t="s">
        <v>331</v>
      </c>
      <c r="D104" s="24" t="s">
        <v>337</v>
      </c>
      <c r="E104" s="24" t="s">
        <v>213</v>
      </c>
      <c r="F104" s="83" t="s">
        <v>351</v>
      </c>
      <c r="G104" s="30"/>
      <c r="H104" s="30"/>
      <c r="I104" s="89">
        <v>12962</v>
      </c>
      <c r="J104" s="58"/>
      <c r="K104" s="89"/>
      <c r="L104" s="60"/>
      <c r="M104" s="60"/>
      <c r="N104" s="60"/>
      <c r="O104" s="24" t="s">
        <v>76</v>
      </c>
      <c r="P104" s="24" t="s">
        <v>70</v>
      </c>
      <c r="Q104" s="36" t="s">
        <v>352</v>
      </c>
      <c r="R104" s="24" t="s">
        <v>340</v>
      </c>
      <c r="S104" s="24"/>
      <c r="T104" s="24"/>
    </row>
    <row r="105" spans="1:20" s="1" customFormat="1" ht="86.25" customHeight="1">
      <c r="A105" s="24">
        <v>5</v>
      </c>
      <c r="B105" s="73" t="s">
        <v>353</v>
      </c>
      <c r="C105" s="24" t="s">
        <v>331</v>
      </c>
      <c r="D105" s="24" t="s">
        <v>348</v>
      </c>
      <c r="E105" s="24" t="s">
        <v>213</v>
      </c>
      <c r="F105" s="73" t="s">
        <v>354</v>
      </c>
      <c r="G105" s="30"/>
      <c r="H105" s="30"/>
      <c r="I105" s="88">
        <v>10000</v>
      </c>
      <c r="J105" s="58"/>
      <c r="K105" s="90"/>
      <c r="L105" s="60"/>
      <c r="M105" s="60"/>
      <c r="N105" s="60"/>
      <c r="O105" s="24" t="s">
        <v>76</v>
      </c>
      <c r="P105" s="24" t="s">
        <v>70</v>
      </c>
      <c r="Q105" s="73" t="s">
        <v>355</v>
      </c>
      <c r="R105" s="24" t="s">
        <v>356</v>
      </c>
      <c r="S105" s="24"/>
      <c r="T105" s="24"/>
    </row>
    <row r="106" spans="1:20" s="1" customFormat="1" ht="29.25" customHeight="1">
      <c r="A106" s="20"/>
      <c r="B106" s="21" t="s">
        <v>357</v>
      </c>
      <c r="C106" s="20"/>
      <c r="D106" s="20"/>
      <c r="E106" s="20"/>
      <c r="F106" s="20">
        <f>SUM(F107,F110,F112)</f>
        <v>7</v>
      </c>
      <c r="G106" s="34"/>
      <c r="H106" s="34"/>
      <c r="I106" s="55">
        <f aca="true" t="shared" si="15" ref="I106:N106">SUM(I107,I110,I112)</f>
        <v>557068</v>
      </c>
      <c r="J106" s="55">
        <f t="shared" si="15"/>
        <v>75000</v>
      </c>
      <c r="K106" s="55">
        <f t="shared" si="15"/>
        <v>52000</v>
      </c>
      <c r="L106" s="55">
        <f t="shared" si="15"/>
        <v>4000</v>
      </c>
      <c r="M106" s="55">
        <f t="shared" si="15"/>
        <v>4000</v>
      </c>
      <c r="N106" s="55">
        <f t="shared" si="15"/>
        <v>4000</v>
      </c>
      <c r="O106" s="20"/>
      <c r="P106" s="20"/>
      <c r="Q106" s="69"/>
      <c r="R106" s="20"/>
      <c r="S106" s="20"/>
      <c r="T106" s="20"/>
    </row>
    <row r="107" spans="1:20" s="1" customFormat="1" ht="29.25" customHeight="1">
      <c r="A107" s="22"/>
      <c r="B107" s="23" t="s">
        <v>64</v>
      </c>
      <c r="C107" s="22"/>
      <c r="D107" s="22"/>
      <c r="E107" s="22"/>
      <c r="F107" s="22">
        <f>SUM(A109)</f>
        <v>2</v>
      </c>
      <c r="G107" s="35"/>
      <c r="H107" s="35"/>
      <c r="I107" s="56">
        <f aca="true" t="shared" si="16" ref="I107:N107">SUM(I108:I109)</f>
        <v>132999</v>
      </c>
      <c r="J107" s="56">
        <f t="shared" si="16"/>
        <v>75000</v>
      </c>
      <c r="K107" s="56">
        <f t="shared" si="16"/>
        <v>52000</v>
      </c>
      <c r="L107" s="56">
        <f t="shared" si="16"/>
        <v>4000</v>
      </c>
      <c r="M107" s="56">
        <f t="shared" si="16"/>
        <v>4000</v>
      </c>
      <c r="N107" s="56">
        <f t="shared" si="16"/>
        <v>4000</v>
      </c>
      <c r="O107" s="22"/>
      <c r="P107" s="22"/>
      <c r="Q107" s="70"/>
      <c r="R107" s="22"/>
      <c r="S107" s="22"/>
      <c r="T107" s="22"/>
    </row>
    <row r="108" spans="1:20" s="1" customFormat="1" ht="37.5" customHeight="1">
      <c r="A108" s="24">
        <v>1</v>
      </c>
      <c r="B108" s="74" t="s">
        <v>358</v>
      </c>
      <c r="C108" s="24" t="s">
        <v>359</v>
      </c>
      <c r="D108" s="24" t="s">
        <v>360</v>
      </c>
      <c r="E108" s="24" t="s">
        <v>68</v>
      </c>
      <c r="F108" s="84" t="s">
        <v>361</v>
      </c>
      <c r="G108" s="85">
        <v>202003</v>
      </c>
      <c r="H108" s="85">
        <v>202212</v>
      </c>
      <c r="I108" s="90">
        <v>77000</v>
      </c>
      <c r="J108" s="58">
        <v>50000</v>
      </c>
      <c r="K108" s="58">
        <v>27000</v>
      </c>
      <c r="L108" s="60">
        <v>2000</v>
      </c>
      <c r="M108" s="60">
        <v>2000</v>
      </c>
      <c r="N108" s="60">
        <v>2000</v>
      </c>
      <c r="O108" s="24" t="s">
        <v>70</v>
      </c>
      <c r="P108" s="24" t="s">
        <v>70</v>
      </c>
      <c r="Q108" s="36" t="s">
        <v>362</v>
      </c>
      <c r="R108" s="24" t="s">
        <v>363</v>
      </c>
      <c r="S108" s="24"/>
      <c r="T108" s="24"/>
    </row>
    <row r="109" spans="1:20" s="5" customFormat="1" ht="86.25" customHeight="1">
      <c r="A109" s="24">
        <v>2</v>
      </c>
      <c r="B109" s="26" t="s">
        <v>364</v>
      </c>
      <c r="C109" s="30" t="s">
        <v>359</v>
      </c>
      <c r="D109" s="30" t="s">
        <v>365</v>
      </c>
      <c r="E109" s="30" t="s">
        <v>68</v>
      </c>
      <c r="F109" s="39" t="s">
        <v>366</v>
      </c>
      <c r="G109" s="43">
        <v>202006</v>
      </c>
      <c r="H109" s="43">
        <v>202306</v>
      </c>
      <c r="I109" s="59">
        <v>55999</v>
      </c>
      <c r="J109" s="59">
        <v>25000</v>
      </c>
      <c r="K109" s="59">
        <v>25000</v>
      </c>
      <c r="L109" s="64">
        <v>2000</v>
      </c>
      <c r="M109" s="64">
        <v>2000</v>
      </c>
      <c r="N109" s="64">
        <v>2000</v>
      </c>
      <c r="O109" s="30" t="s">
        <v>70</v>
      </c>
      <c r="P109" s="24" t="s">
        <v>70</v>
      </c>
      <c r="Q109" s="47" t="s">
        <v>97</v>
      </c>
      <c r="R109" s="30" t="s">
        <v>72</v>
      </c>
      <c r="S109" s="30"/>
      <c r="T109" s="30"/>
    </row>
    <row r="110" spans="1:20" s="1" customFormat="1" ht="29.25" customHeight="1">
      <c r="A110" s="22"/>
      <c r="B110" s="23" t="s">
        <v>183</v>
      </c>
      <c r="C110" s="22"/>
      <c r="D110" s="22"/>
      <c r="E110" s="22"/>
      <c r="F110" s="22">
        <f>SUM(A111)</f>
        <v>1</v>
      </c>
      <c r="G110" s="35"/>
      <c r="H110" s="35"/>
      <c r="I110" s="56">
        <f aca="true" t="shared" si="17" ref="I110:N110">SUM(I111:I111)</f>
        <v>290000</v>
      </c>
      <c r="J110" s="56">
        <f t="shared" si="17"/>
        <v>0</v>
      </c>
      <c r="K110" s="56">
        <f t="shared" si="17"/>
        <v>0</v>
      </c>
      <c r="L110" s="56">
        <f t="shared" si="17"/>
        <v>0</v>
      </c>
      <c r="M110" s="56">
        <f t="shared" si="17"/>
        <v>0</v>
      </c>
      <c r="N110" s="56">
        <f t="shared" si="17"/>
        <v>0</v>
      </c>
      <c r="O110" s="22"/>
      <c r="P110" s="22"/>
      <c r="Q110" s="70"/>
      <c r="R110" s="22"/>
      <c r="S110" s="22"/>
      <c r="T110" s="22"/>
    </row>
    <row r="111" spans="1:20" s="5" customFormat="1" ht="30.75" customHeight="1">
      <c r="A111" s="30">
        <v>1</v>
      </c>
      <c r="B111" s="32" t="s">
        <v>367</v>
      </c>
      <c r="C111" s="30" t="s">
        <v>359</v>
      </c>
      <c r="D111" s="30" t="s">
        <v>360</v>
      </c>
      <c r="E111" s="30" t="s">
        <v>185</v>
      </c>
      <c r="F111" s="32" t="s">
        <v>368</v>
      </c>
      <c r="G111" s="43"/>
      <c r="H111" s="43"/>
      <c r="I111" s="59">
        <v>290000</v>
      </c>
      <c r="J111" s="59"/>
      <c r="K111" s="66"/>
      <c r="L111" s="60"/>
      <c r="M111" s="60"/>
      <c r="N111" s="60"/>
      <c r="O111" s="30" t="s">
        <v>70</v>
      </c>
      <c r="P111" s="24" t="s">
        <v>70</v>
      </c>
      <c r="Q111" s="47" t="s">
        <v>369</v>
      </c>
      <c r="R111" s="30" t="s">
        <v>370</v>
      </c>
      <c r="S111" s="30"/>
      <c r="T111" s="30"/>
    </row>
    <row r="112" spans="1:20" s="1" customFormat="1" ht="29.25" customHeight="1">
      <c r="A112" s="22"/>
      <c r="B112" s="23" t="s">
        <v>211</v>
      </c>
      <c r="C112" s="22"/>
      <c r="D112" s="22"/>
      <c r="E112" s="22"/>
      <c r="F112" s="22">
        <f>SUM(A116)</f>
        <v>4</v>
      </c>
      <c r="G112" s="35"/>
      <c r="H112" s="35"/>
      <c r="I112" s="56">
        <f aca="true" t="shared" si="18" ref="I112:N112">SUM(I113:I116)</f>
        <v>134069</v>
      </c>
      <c r="J112" s="56">
        <f t="shared" si="18"/>
        <v>0</v>
      </c>
      <c r="K112" s="56">
        <f t="shared" si="18"/>
        <v>0</v>
      </c>
      <c r="L112" s="56">
        <f t="shared" si="18"/>
        <v>0</v>
      </c>
      <c r="M112" s="56">
        <f t="shared" si="18"/>
        <v>0</v>
      </c>
      <c r="N112" s="56">
        <f t="shared" si="18"/>
        <v>0</v>
      </c>
      <c r="O112" s="22"/>
      <c r="P112" s="22"/>
      <c r="Q112" s="70"/>
      <c r="R112" s="22"/>
      <c r="S112" s="22"/>
      <c r="T112" s="22"/>
    </row>
    <row r="113" spans="1:20" s="1" customFormat="1" ht="59.25" customHeight="1">
      <c r="A113" s="24">
        <v>1</v>
      </c>
      <c r="B113" s="73" t="s">
        <v>371</v>
      </c>
      <c r="C113" s="24" t="s">
        <v>359</v>
      </c>
      <c r="D113" s="24" t="s">
        <v>365</v>
      </c>
      <c r="E113" s="24" t="s">
        <v>213</v>
      </c>
      <c r="F113" s="73" t="s">
        <v>372</v>
      </c>
      <c r="G113" s="48"/>
      <c r="H113" s="48"/>
      <c r="I113" s="88">
        <v>50000</v>
      </c>
      <c r="J113" s="58"/>
      <c r="K113" s="58"/>
      <c r="L113" s="91"/>
      <c r="M113" s="60"/>
      <c r="N113" s="60"/>
      <c r="O113" s="24" t="s">
        <v>76</v>
      </c>
      <c r="P113" s="24" t="s">
        <v>70</v>
      </c>
      <c r="Q113" s="36" t="s">
        <v>373</v>
      </c>
      <c r="R113" s="30" t="s">
        <v>374</v>
      </c>
      <c r="S113" s="30"/>
      <c r="T113" s="24"/>
    </row>
    <row r="114" spans="1:20" s="1" customFormat="1" ht="30" customHeight="1">
      <c r="A114" s="24">
        <v>2</v>
      </c>
      <c r="B114" s="73" t="s">
        <v>375</v>
      </c>
      <c r="C114" s="24" t="s">
        <v>359</v>
      </c>
      <c r="D114" s="24" t="s">
        <v>376</v>
      </c>
      <c r="E114" s="24" t="s">
        <v>213</v>
      </c>
      <c r="F114" s="73" t="s">
        <v>377</v>
      </c>
      <c r="G114" s="48"/>
      <c r="H114" s="48"/>
      <c r="I114" s="88">
        <v>48536</v>
      </c>
      <c r="J114" s="58"/>
      <c r="K114" s="58"/>
      <c r="L114" s="91"/>
      <c r="M114" s="60"/>
      <c r="N114" s="60"/>
      <c r="O114" s="24" t="s">
        <v>76</v>
      </c>
      <c r="P114" s="24" t="s">
        <v>70</v>
      </c>
      <c r="Q114" s="36" t="s">
        <v>369</v>
      </c>
      <c r="R114" s="30" t="s">
        <v>370</v>
      </c>
      <c r="S114" s="30"/>
      <c r="T114" s="24"/>
    </row>
    <row r="115" spans="1:20" s="1" customFormat="1" ht="30" customHeight="1">
      <c r="A115" s="24">
        <v>3</v>
      </c>
      <c r="B115" s="32" t="s">
        <v>378</v>
      </c>
      <c r="C115" s="24" t="s">
        <v>359</v>
      </c>
      <c r="D115" s="24" t="s">
        <v>365</v>
      </c>
      <c r="E115" s="24" t="s">
        <v>213</v>
      </c>
      <c r="F115" s="32" t="s">
        <v>379</v>
      </c>
      <c r="G115" s="48"/>
      <c r="H115" s="48"/>
      <c r="I115" s="32">
        <v>18031</v>
      </c>
      <c r="J115" s="58"/>
      <c r="K115" s="58"/>
      <c r="L115" s="91"/>
      <c r="M115" s="60"/>
      <c r="N115" s="60"/>
      <c r="O115" s="24" t="s">
        <v>70</v>
      </c>
      <c r="P115" s="24" t="s">
        <v>70</v>
      </c>
      <c r="Q115" s="36" t="s">
        <v>369</v>
      </c>
      <c r="R115" s="30" t="s">
        <v>374</v>
      </c>
      <c r="S115" s="30"/>
      <c r="T115" s="24"/>
    </row>
    <row r="116" spans="1:20" s="1" customFormat="1" ht="70.5" customHeight="1">
      <c r="A116" s="24">
        <v>4</v>
      </c>
      <c r="B116" s="75" t="s">
        <v>380</v>
      </c>
      <c r="C116" s="24" t="s">
        <v>359</v>
      </c>
      <c r="D116" s="24" t="s">
        <v>365</v>
      </c>
      <c r="E116" s="24" t="s">
        <v>213</v>
      </c>
      <c r="F116" s="73" t="s">
        <v>381</v>
      </c>
      <c r="G116" s="48"/>
      <c r="H116" s="48"/>
      <c r="I116" s="88">
        <v>17502</v>
      </c>
      <c r="J116" s="58"/>
      <c r="K116" s="58"/>
      <c r="L116" s="91"/>
      <c r="M116" s="60"/>
      <c r="N116" s="60"/>
      <c r="O116" s="24" t="s">
        <v>76</v>
      </c>
      <c r="P116" s="24" t="s">
        <v>70</v>
      </c>
      <c r="Q116" s="36" t="s">
        <v>373</v>
      </c>
      <c r="R116" s="30" t="s">
        <v>374</v>
      </c>
      <c r="S116" s="30"/>
      <c r="T116" s="24"/>
    </row>
    <row r="117" spans="1:20" s="1" customFormat="1" ht="29.25" customHeight="1">
      <c r="A117" s="20"/>
      <c r="B117" s="21" t="s">
        <v>382</v>
      </c>
      <c r="C117" s="20"/>
      <c r="D117" s="20"/>
      <c r="E117" s="20"/>
      <c r="F117" s="20">
        <f>SUM(F118,F120,F122,F124)</f>
        <v>7</v>
      </c>
      <c r="G117" s="34"/>
      <c r="H117" s="34"/>
      <c r="I117" s="55">
        <f aca="true" t="shared" si="19" ref="I117:N117">SUM(I118,I120,I122,I124)</f>
        <v>612800</v>
      </c>
      <c r="J117" s="55">
        <f t="shared" si="19"/>
        <v>80000</v>
      </c>
      <c r="K117" s="55">
        <f t="shared" si="19"/>
        <v>30000</v>
      </c>
      <c r="L117" s="55">
        <f t="shared" si="19"/>
        <v>1000</v>
      </c>
      <c r="M117" s="55">
        <f t="shared" si="19"/>
        <v>820</v>
      </c>
      <c r="N117" s="55">
        <f t="shared" si="19"/>
        <v>1500</v>
      </c>
      <c r="O117" s="20"/>
      <c r="P117" s="20"/>
      <c r="Q117" s="69"/>
      <c r="R117" s="20"/>
      <c r="S117" s="20"/>
      <c r="T117" s="20"/>
    </row>
    <row r="118" spans="1:20" s="1" customFormat="1" ht="29.25" customHeight="1">
      <c r="A118" s="22"/>
      <c r="B118" s="23" t="s">
        <v>64</v>
      </c>
      <c r="C118" s="22"/>
      <c r="D118" s="22"/>
      <c r="E118" s="22"/>
      <c r="F118" s="22">
        <f>SUM(A119)</f>
        <v>1</v>
      </c>
      <c r="G118" s="35"/>
      <c r="H118" s="35"/>
      <c r="I118" s="56">
        <f aca="true" t="shared" si="20" ref="I118:N118">SUM(I119:I119)</f>
        <v>120000</v>
      </c>
      <c r="J118" s="56">
        <f t="shared" si="20"/>
        <v>80000</v>
      </c>
      <c r="K118" s="56">
        <f t="shared" si="20"/>
        <v>10000</v>
      </c>
      <c r="L118" s="56">
        <f t="shared" si="20"/>
        <v>1000</v>
      </c>
      <c r="M118" s="56">
        <f t="shared" si="20"/>
        <v>820</v>
      </c>
      <c r="N118" s="56">
        <f t="shared" si="20"/>
        <v>1500</v>
      </c>
      <c r="O118" s="22"/>
      <c r="P118" s="22"/>
      <c r="Q118" s="70"/>
      <c r="R118" s="22"/>
      <c r="S118" s="22"/>
      <c r="T118" s="22"/>
    </row>
    <row r="119" spans="1:20" s="1" customFormat="1" ht="103.5" customHeight="1">
      <c r="A119" s="24">
        <v>1</v>
      </c>
      <c r="B119" s="27" t="s">
        <v>383</v>
      </c>
      <c r="C119" s="24" t="s">
        <v>384</v>
      </c>
      <c r="D119" s="24" t="s">
        <v>385</v>
      </c>
      <c r="E119" s="24" t="s">
        <v>68</v>
      </c>
      <c r="F119" s="42" t="s">
        <v>386</v>
      </c>
      <c r="G119" s="40">
        <v>201804</v>
      </c>
      <c r="H119" s="40">
        <v>202308</v>
      </c>
      <c r="I119" s="57">
        <v>120000</v>
      </c>
      <c r="J119" s="58">
        <v>80000</v>
      </c>
      <c r="K119" s="59">
        <v>10000</v>
      </c>
      <c r="L119" s="60">
        <v>1000</v>
      </c>
      <c r="M119" s="60">
        <v>820</v>
      </c>
      <c r="N119" s="60">
        <v>1500</v>
      </c>
      <c r="O119" s="24" t="s">
        <v>70</v>
      </c>
      <c r="P119" s="24" t="s">
        <v>70</v>
      </c>
      <c r="Q119" s="36" t="s">
        <v>387</v>
      </c>
      <c r="R119" s="24" t="s">
        <v>72</v>
      </c>
      <c r="S119" s="24" t="s">
        <v>78</v>
      </c>
      <c r="T119" s="24"/>
    </row>
    <row r="120" spans="1:20" s="1" customFormat="1" ht="29.25" customHeight="1">
      <c r="A120" s="22"/>
      <c r="B120" s="23" t="s">
        <v>117</v>
      </c>
      <c r="C120" s="22"/>
      <c r="D120" s="22"/>
      <c r="E120" s="22"/>
      <c r="F120" s="22">
        <f>SUM(A121)</f>
        <v>1</v>
      </c>
      <c r="G120" s="35"/>
      <c r="H120" s="35"/>
      <c r="I120" s="56">
        <f aca="true" t="shared" si="21" ref="I120:N120">SUM(I121:I121)</f>
        <v>200000</v>
      </c>
      <c r="J120" s="56">
        <f t="shared" si="21"/>
        <v>0</v>
      </c>
      <c r="K120" s="56">
        <f t="shared" si="21"/>
        <v>20000</v>
      </c>
      <c r="L120" s="56">
        <f t="shared" si="21"/>
        <v>0</v>
      </c>
      <c r="M120" s="56">
        <f t="shared" si="21"/>
        <v>0</v>
      </c>
      <c r="N120" s="56">
        <f t="shared" si="21"/>
        <v>0</v>
      </c>
      <c r="O120" s="22"/>
      <c r="P120" s="22"/>
      <c r="Q120" s="70"/>
      <c r="R120" s="22"/>
      <c r="S120" s="22"/>
      <c r="T120" s="22"/>
    </row>
    <row r="121" spans="1:20" s="1" customFormat="1" ht="123.75" customHeight="1">
      <c r="A121" s="24">
        <v>1</v>
      </c>
      <c r="B121" s="26" t="s">
        <v>388</v>
      </c>
      <c r="C121" s="24" t="s">
        <v>384</v>
      </c>
      <c r="D121" s="24" t="s">
        <v>385</v>
      </c>
      <c r="E121" s="24" t="s">
        <v>124</v>
      </c>
      <c r="F121" s="42" t="s">
        <v>389</v>
      </c>
      <c r="G121" s="48">
        <v>202211</v>
      </c>
      <c r="H121" s="48">
        <v>202412</v>
      </c>
      <c r="I121" s="60">
        <v>200000</v>
      </c>
      <c r="J121" s="58"/>
      <c r="K121" s="58">
        <v>20000</v>
      </c>
      <c r="L121" s="60"/>
      <c r="M121" s="60"/>
      <c r="N121" s="60"/>
      <c r="O121" s="24" t="s">
        <v>70</v>
      </c>
      <c r="P121" s="24" t="s">
        <v>70</v>
      </c>
      <c r="Q121" s="36" t="s">
        <v>390</v>
      </c>
      <c r="R121" s="24" t="s">
        <v>335</v>
      </c>
      <c r="S121" s="24"/>
      <c r="T121" s="24"/>
    </row>
    <row r="122" spans="1:20" s="1" customFormat="1" ht="29.25" customHeight="1">
      <c r="A122" s="22"/>
      <c r="B122" s="23" t="s">
        <v>183</v>
      </c>
      <c r="C122" s="22"/>
      <c r="D122" s="22"/>
      <c r="E122" s="22"/>
      <c r="F122" s="22">
        <f>SUM(A123)</f>
        <v>1</v>
      </c>
      <c r="G122" s="35"/>
      <c r="H122" s="35"/>
      <c r="I122" s="56">
        <f aca="true" t="shared" si="22" ref="I122:N122">SUM(I123:I123)</f>
        <v>80000</v>
      </c>
      <c r="J122" s="56">
        <f t="shared" si="22"/>
        <v>0</v>
      </c>
      <c r="K122" s="56">
        <f t="shared" si="22"/>
        <v>0</v>
      </c>
      <c r="L122" s="56">
        <f t="shared" si="22"/>
        <v>0</v>
      </c>
      <c r="M122" s="56">
        <f t="shared" si="22"/>
        <v>0</v>
      </c>
      <c r="N122" s="56">
        <f t="shared" si="22"/>
        <v>0</v>
      </c>
      <c r="O122" s="22"/>
      <c r="P122" s="22"/>
      <c r="Q122" s="70"/>
      <c r="R122" s="22"/>
      <c r="S122" s="22"/>
      <c r="T122" s="22"/>
    </row>
    <row r="123" spans="1:20" s="1" customFormat="1" ht="63.75" customHeight="1">
      <c r="A123" s="24">
        <v>1</v>
      </c>
      <c r="B123" s="26" t="s">
        <v>391</v>
      </c>
      <c r="C123" s="24" t="s">
        <v>384</v>
      </c>
      <c r="D123" s="24" t="s">
        <v>392</v>
      </c>
      <c r="E123" s="24" t="s">
        <v>185</v>
      </c>
      <c r="F123" s="42" t="s">
        <v>393</v>
      </c>
      <c r="G123" s="48"/>
      <c r="H123" s="48"/>
      <c r="I123" s="60">
        <v>80000</v>
      </c>
      <c r="J123" s="58"/>
      <c r="K123" s="58"/>
      <c r="L123" s="60"/>
      <c r="M123" s="60"/>
      <c r="N123" s="60"/>
      <c r="O123" s="24" t="s">
        <v>70</v>
      </c>
      <c r="P123" s="24" t="s">
        <v>70</v>
      </c>
      <c r="Q123" s="36" t="s">
        <v>394</v>
      </c>
      <c r="R123" s="24" t="s">
        <v>395</v>
      </c>
      <c r="S123" s="24"/>
      <c r="T123" s="24"/>
    </row>
    <row r="124" spans="1:20" s="1" customFormat="1" ht="29.25" customHeight="1">
      <c r="A124" s="22"/>
      <c r="B124" s="23" t="s">
        <v>211</v>
      </c>
      <c r="C124" s="22"/>
      <c r="D124" s="22"/>
      <c r="E124" s="22"/>
      <c r="F124" s="22">
        <f>SUM(A128)</f>
        <v>4</v>
      </c>
      <c r="G124" s="35"/>
      <c r="H124" s="35"/>
      <c r="I124" s="56">
        <f aca="true" t="shared" si="23" ref="I124:N124">SUM(I125:I128)</f>
        <v>212800</v>
      </c>
      <c r="J124" s="56">
        <f t="shared" si="23"/>
        <v>0</v>
      </c>
      <c r="K124" s="56">
        <f t="shared" si="23"/>
        <v>0</v>
      </c>
      <c r="L124" s="56">
        <f t="shared" si="23"/>
        <v>0</v>
      </c>
      <c r="M124" s="56">
        <f t="shared" si="23"/>
        <v>0</v>
      </c>
      <c r="N124" s="56">
        <f t="shared" si="23"/>
        <v>0</v>
      </c>
      <c r="O124" s="22"/>
      <c r="P124" s="22"/>
      <c r="Q124" s="70"/>
      <c r="R124" s="22"/>
      <c r="S124" s="22"/>
      <c r="T124" s="22"/>
    </row>
    <row r="125" spans="1:20" s="1" customFormat="1" ht="63.75" customHeight="1">
      <c r="A125" s="24">
        <v>1</v>
      </c>
      <c r="B125" s="32" t="s">
        <v>396</v>
      </c>
      <c r="C125" s="24" t="s">
        <v>384</v>
      </c>
      <c r="D125" s="24" t="s">
        <v>385</v>
      </c>
      <c r="E125" s="24" t="s">
        <v>213</v>
      </c>
      <c r="F125" s="32" t="s">
        <v>397</v>
      </c>
      <c r="G125" s="48"/>
      <c r="H125" s="48"/>
      <c r="I125" s="32">
        <v>80000</v>
      </c>
      <c r="J125" s="58"/>
      <c r="K125" s="58"/>
      <c r="L125" s="60"/>
      <c r="M125" s="60"/>
      <c r="N125" s="60"/>
      <c r="O125" s="24" t="s">
        <v>70</v>
      </c>
      <c r="P125" s="24" t="s">
        <v>70</v>
      </c>
      <c r="Q125" s="36" t="s">
        <v>398</v>
      </c>
      <c r="R125" s="24"/>
      <c r="S125" s="24"/>
      <c r="T125" s="24"/>
    </row>
    <row r="126" spans="1:20" s="1" customFormat="1" ht="46.5" customHeight="1">
      <c r="A126" s="24">
        <v>2</v>
      </c>
      <c r="B126" s="32" t="s">
        <v>399</v>
      </c>
      <c r="C126" s="24" t="s">
        <v>384</v>
      </c>
      <c r="D126" s="24" t="s">
        <v>385</v>
      </c>
      <c r="E126" s="24" t="s">
        <v>213</v>
      </c>
      <c r="F126" s="32" t="s">
        <v>400</v>
      </c>
      <c r="G126" s="48"/>
      <c r="H126" s="48"/>
      <c r="I126" s="32">
        <v>67000</v>
      </c>
      <c r="J126" s="58"/>
      <c r="K126" s="58"/>
      <c r="L126" s="60"/>
      <c r="M126" s="60"/>
      <c r="N126" s="60"/>
      <c r="O126" s="24" t="s">
        <v>70</v>
      </c>
      <c r="P126" s="24" t="s">
        <v>70</v>
      </c>
      <c r="Q126" s="36" t="s">
        <v>401</v>
      </c>
      <c r="R126" s="30" t="s">
        <v>402</v>
      </c>
      <c r="S126" s="30"/>
      <c r="T126" s="24"/>
    </row>
    <row r="127" spans="1:20" s="1" customFormat="1" ht="44.25" customHeight="1">
      <c r="A127" s="24">
        <v>3</v>
      </c>
      <c r="B127" s="32" t="s">
        <v>403</v>
      </c>
      <c r="C127" s="24" t="s">
        <v>384</v>
      </c>
      <c r="D127" s="24" t="s">
        <v>385</v>
      </c>
      <c r="E127" s="24" t="s">
        <v>213</v>
      </c>
      <c r="F127" s="32" t="s">
        <v>404</v>
      </c>
      <c r="G127" s="48"/>
      <c r="H127" s="48"/>
      <c r="I127" s="32">
        <v>50000</v>
      </c>
      <c r="J127" s="58"/>
      <c r="K127" s="58"/>
      <c r="L127" s="60"/>
      <c r="M127" s="60"/>
      <c r="N127" s="60"/>
      <c r="O127" s="24" t="s">
        <v>70</v>
      </c>
      <c r="P127" s="24" t="s">
        <v>70</v>
      </c>
      <c r="Q127" s="36" t="s">
        <v>405</v>
      </c>
      <c r="R127" s="30" t="s">
        <v>319</v>
      </c>
      <c r="S127" s="30"/>
      <c r="T127" s="24"/>
    </row>
    <row r="128" spans="1:20" s="1" customFormat="1" ht="70.5" customHeight="1">
      <c r="A128" s="24">
        <v>4</v>
      </c>
      <c r="B128" s="73" t="s">
        <v>406</v>
      </c>
      <c r="C128" s="24" t="s">
        <v>384</v>
      </c>
      <c r="D128" s="24" t="s">
        <v>392</v>
      </c>
      <c r="E128" s="24" t="s">
        <v>213</v>
      </c>
      <c r="F128" s="32" t="s">
        <v>407</v>
      </c>
      <c r="G128" s="48"/>
      <c r="H128" s="48"/>
      <c r="I128" s="32">
        <v>15800</v>
      </c>
      <c r="J128" s="58"/>
      <c r="K128" s="58"/>
      <c r="L128" s="60"/>
      <c r="M128" s="60"/>
      <c r="N128" s="60"/>
      <c r="O128" s="24" t="s">
        <v>76</v>
      </c>
      <c r="P128" s="24" t="s">
        <v>70</v>
      </c>
      <c r="Q128" s="36" t="s">
        <v>97</v>
      </c>
      <c r="R128" s="30" t="s">
        <v>72</v>
      </c>
      <c r="S128" s="30"/>
      <c r="T128" s="24"/>
    </row>
    <row r="129" spans="1:20" s="1" customFormat="1" ht="29.25" customHeight="1">
      <c r="A129" s="20"/>
      <c r="B129" s="21" t="s">
        <v>408</v>
      </c>
      <c r="C129" s="20"/>
      <c r="D129" s="20"/>
      <c r="E129" s="20"/>
      <c r="F129" s="20">
        <f>SUM(F130,F133,F138)</f>
        <v>23</v>
      </c>
      <c r="G129" s="34"/>
      <c r="H129" s="34"/>
      <c r="I129" s="55">
        <f aca="true" t="shared" si="24" ref="I129:N129">SUM(I130,I133,I138)</f>
        <v>656950</v>
      </c>
      <c r="J129" s="55">
        <f t="shared" si="24"/>
        <v>43605</v>
      </c>
      <c r="K129" s="55">
        <f t="shared" si="24"/>
        <v>74564</v>
      </c>
      <c r="L129" s="55">
        <f t="shared" si="24"/>
        <v>5500</v>
      </c>
      <c r="M129" s="55">
        <f t="shared" si="24"/>
        <v>3200</v>
      </c>
      <c r="N129" s="55">
        <f t="shared" si="24"/>
        <v>1053</v>
      </c>
      <c r="O129" s="20"/>
      <c r="P129" s="20"/>
      <c r="Q129" s="69"/>
      <c r="R129" s="20"/>
      <c r="S129" s="20"/>
      <c r="T129" s="20"/>
    </row>
    <row r="130" spans="1:20" s="1" customFormat="1" ht="29.25" customHeight="1">
      <c r="A130" s="22"/>
      <c r="B130" s="23" t="s">
        <v>64</v>
      </c>
      <c r="C130" s="22"/>
      <c r="D130" s="22"/>
      <c r="E130" s="22"/>
      <c r="F130" s="22">
        <f>SUM(A132)</f>
        <v>2</v>
      </c>
      <c r="G130" s="35"/>
      <c r="H130" s="35"/>
      <c r="I130" s="56">
        <f aca="true" t="shared" si="25" ref="I130:N130">SUM(I131:I132)</f>
        <v>67358</v>
      </c>
      <c r="J130" s="56">
        <f t="shared" si="25"/>
        <v>43605</v>
      </c>
      <c r="K130" s="56">
        <f t="shared" si="25"/>
        <v>23753</v>
      </c>
      <c r="L130" s="56">
        <f t="shared" si="25"/>
        <v>5500</v>
      </c>
      <c r="M130" s="56">
        <f t="shared" si="25"/>
        <v>3200</v>
      </c>
      <c r="N130" s="56">
        <f t="shared" si="25"/>
        <v>1053</v>
      </c>
      <c r="O130" s="22"/>
      <c r="P130" s="22"/>
      <c r="Q130" s="70"/>
      <c r="R130" s="22"/>
      <c r="S130" s="22"/>
      <c r="T130" s="22"/>
    </row>
    <row r="131" spans="1:20" s="1" customFormat="1" ht="105.75" customHeight="1">
      <c r="A131" s="24">
        <v>1</v>
      </c>
      <c r="B131" s="27" t="s">
        <v>409</v>
      </c>
      <c r="C131" s="24" t="s">
        <v>410</v>
      </c>
      <c r="D131" s="24" t="s">
        <v>411</v>
      </c>
      <c r="E131" s="24" t="s">
        <v>68</v>
      </c>
      <c r="F131" s="42" t="s">
        <v>412</v>
      </c>
      <c r="G131" s="38">
        <v>201907</v>
      </c>
      <c r="H131" s="38">
        <v>202203</v>
      </c>
      <c r="I131" s="57">
        <v>47758</v>
      </c>
      <c r="J131" s="59">
        <v>38005</v>
      </c>
      <c r="K131" s="59">
        <v>9753</v>
      </c>
      <c r="L131" s="60">
        <v>5500</v>
      </c>
      <c r="M131" s="60">
        <v>3200</v>
      </c>
      <c r="N131" s="60">
        <v>1053</v>
      </c>
      <c r="O131" s="24" t="s">
        <v>70</v>
      </c>
      <c r="P131" s="24" t="s">
        <v>76</v>
      </c>
      <c r="Q131" s="36" t="s">
        <v>413</v>
      </c>
      <c r="R131" s="24" t="s">
        <v>72</v>
      </c>
      <c r="S131" s="24"/>
      <c r="T131" s="24"/>
    </row>
    <row r="132" spans="1:20" s="1" customFormat="1" ht="47.25" customHeight="1">
      <c r="A132" s="24">
        <v>2</v>
      </c>
      <c r="B132" s="27" t="s">
        <v>414</v>
      </c>
      <c r="C132" s="24" t="s">
        <v>410</v>
      </c>
      <c r="D132" s="24" t="s">
        <v>415</v>
      </c>
      <c r="E132" s="24" t="s">
        <v>68</v>
      </c>
      <c r="F132" s="42" t="s">
        <v>416</v>
      </c>
      <c r="G132" s="37">
        <v>202006</v>
      </c>
      <c r="H132" s="37">
        <v>202212</v>
      </c>
      <c r="I132" s="65">
        <v>19600</v>
      </c>
      <c r="J132" s="59">
        <v>5600</v>
      </c>
      <c r="K132" s="59">
        <v>14000</v>
      </c>
      <c r="L132" s="60"/>
      <c r="M132" s="60"/>
      <c r="N132" s="60"/>
      <c r="O132" s="24" t="s">
        <v>70</v>
      </c>
      <c r="P132" s="24" t="s">
        <v>70</v>
      </c>
      <c r="Q132" s="36" t="s">
        <v>417</v>
      </c>
      <c r="R132" s="24" t="s">
        <v>418</v>
      </c>
      <c r="S132" s="24"/>
      <c r="T132" s="24"/>
    </row>
    <row r="133" spans="1:20" s="1" customFormat="1" ht="29.25" customHeight="1">
      <c r="A133" s="22"/>
      <c r="B133" s="23" t="s">
        <v>117</v>
      </c>
      <c r="C133" s="22"/>
      <c r="D133" s="22"/>
      <c r="E133" s="22"/>
      <c r="F133" s="22">
        <f>SUM(A137)</f>
        <v>4</v>
      </c>
      <c r="G133" s="35"/>
      <c r="H133" s="35"/>
      <c r="I133" s="56">
        <f aca="true" t="shared" si="26" ref="I133:N133">SUM(I134:I137)</f>
        <v>72811</v>
      </c>
      <c r="J133" s="56">
        <f t="shared" si="26"/>
        <v>0</v>
      </c>
      <c r="K133" s="56">
        <f t="shared" si="26"/>
        <v>50811</v>
      </c>
      <c r="L133" s="56">
        <f t="shared" si="26"/>
        <v>0</v>
      </c>
      <c r="M133" s="56">
        <f t="shared" si="26"/>
        <v>0</v>
      </c>
      <c r="N133" s="56">
        <f t="shared" si="26"/>
        <v>0</v>
      </c>
      <c r="O133" s="22"/>
      <c r="P133" s="22"/>
      <c r="Q133" s="70"/>
      <c r="R133" s="22"/>
      <c r="S133" s="22"/>
      <c r="T133" s="22"/>
    </row>
    <row r="134" spans="1:20" s="6" customFormat="1" ht="96" customHeight="1">
      <c r="A134" s="24">
        <v>1</v>
      </c>
      <c r="B134" s="26" t="s">
        <v>419</v>
      </c>
      <c r="C134" s="24" t="s">
        <v>410</v>
      </c>
      <c r="D134" s="24" t="s">
        <v>420</v>
      </c>
      <c r="E134" s="24" t="s">
        <v>124</v>
      </c>
      <c r="F134" s="39" t="s">
        <v>421</v>
      </c>
      <c r="G134" s="43">
        <v>202201</v>
      </c>
      <c r="H134" s="43">
        <v>202306</v>
      </c>
      <c r="I134" s="59">
        <v>32000</v>
      </c>
      <c r="J134" s="59"/>
      <c r="K134" s="59">
        <v>10000</v>
      </c>
      <c r="L134" s="60"/>
      <c r="M134" s="60"/>
      <c r="N134" s="60"/>
      <c r="O134" s="24" t="s">
        <v>70</v>
      </c>
      <c r="P134" s="24" t="s">
        <v>76</v>
      </c>
      <c r="Q134" s="36" t="s">
        <v>422</v>
      </c>
      <c r="R134" s="24" t="s">
        <v>423</v>
      </c>
      <c r="S134" s="24"/>
      <c r="T134" s="24"/>
    </row>
    <row r="135" spans="1:20" s="1" customFormat="1" ht="58.5" customHeight="1">
      <c r="A135" s="24">
        <v>2</v>
      </c>
      <c r="B135" s="25" t="s">
        <v>424</v>
      </c>
      <c r="C135" s="24" t="s">
        <v>410</v>
      </c>
      <c r="D135" s="24" t="s">
        <v>415</v>
      </c>
      <c r="E135" s="24" t="s">
        <v>124</v>
      </c>
      <c r="F135" s="36" t="s">
        <v>425</v>
      </c>
      <c r="G135" s="48">
        <v>202210</v>
      </c>
      <c r="H135" s="48">
        <v>202306</v>
      </c>
      <c r="I135" s="60">
        <v>15000</v>
      </c>
      <c r="J135" s="58"/>
      <c r="K135" s="58">
        <v>15000</v>
      </c>
      <c r="L135" s="60"/>
      <c r="M135" s="60"/>
      <c r="N135" s="60"/>
      <c r="O135" s="24" t="s">
        <v>70</v>
      </c>
      <c r="P135" s="24" t="s">
        <v>70</v>
      </c>
      <c r="Q135" s="36" t="s">
        <v>417</v>
      </c>
      <c r="R135" s="24" t="s">
        <v>418</v>
      </c>
      <c r="S135" s="24"/>
      <c r="T135" s="24"/>
    </row>
    <row r="136" spans="1:20" s="1" customFormat="1" ht="58.5" customHeight="1">
      <c r="A136" s="24">
        <v>3</v>
      </c>
      <c r="B136" s="25" t="s">
        <v>426</v>
      </c>
      <c r="C136" s="24" t="s">
        <v>410</v>
      </c>
      <c r="D136" s="24" t="s">
        <v>415</v>
      </c>
      <c r="E136" s="24" t="s">
        <v>124</v>
      </c>
      <c r="F136" s="36" t="s">
        <v>425</v>
      </c>
      <c r="G136" s="48">
        <v>202205</v>
      </c>
      <c r="H136" s="48">
        <v>202212</v>
      </c>
      <c r="I136" s="60">
        <v>14561</v>
      </c>
      <c r="J136" s="58"/>
      <c r="K136" s="58">
        <v>14561</v>
      </c>
      <c r="L136" s="60"/>
      <c r="M136" s="60"/>
      <c r="N136" s="60"/>
      <c r="O136" s="24" t="s">
        <v>70</v>
      </c>
      <c r="P136" s="24" t="s">
        <v>70</v>
      </c>
      <c r="Q136" s="36" t="s">
        <v>417</v>
      </c>
      <c r="R136" s="24" t="s">
        <v>418</v>
      </c>
      <c r="S136" s="24"/>
      <c r="T136" s="24"/>
    </row>
    <row r="137" spans="1:20" s="1" customFormat="1" ht="60.75" customHeight="1">
      <c r="A137" s="24">
        <v>4</v>
      </c>
      <c r="B137" s="25" t="s">
        <v>427</v>
      </c>
      <c r="C137" s="24" t="s">
        <v>410</v>
      </c>
      <c r="D137" s="24" t="s">
        <v>415</v>
      </c>
      <c r="E137" s="24" t="s">
        <v>124</v>
      </c>
      <c r="F137" s="36" t="s">
        <v>425</v>
      </c>
      <c r="G137" s="48">
        <v>202206</v>
      </c>
      <c r="H137" s="48">
        <v>202212</v>
      </c>
      <c r="I137" s="60">
        <v>11250</v>
      </c>
      <c r="J137" s="58"/>
      <c r="K137" s="58">
        <v>11250</v>
      </c>
      <c r="L137" s="60"/>
      <c r="M137" s="60"/>
      <c r="N137" s="60"/>
      <c r="O137" s="24" t="s">
        <v>70</v>
      </c>
      <c r="P137" s="24" t="s">
        <v>70</v>
      </c>
      <c r="Q137" s="36" t="s">
        <v>417</v>
      </c>
      <c r="R137" s="24" t="s">
        <v>418</v>
      </c>
      <c r="S137" s="24"/>
      <c r="T137" s="24"/>
    </row>
    <row r="138" spans="1:20" s="1" customFormat="1" ht="29.25" customHeight="1">
      <c r="A138" s="22"/>
      <c r="B138" s="23" t="s">
        <v>211</v>
      </c>
      <c r="C138" s="22"/>
      <c r="D138" s="22"/>
      <c r="E138" s="22"/>
      <c r="F138" s="22">
        <f>SUM(A155)</f>
        <v>17</v>
      </c>
      <c r="G138" s="35"/>
      <c r="H138" s="35"/>
      <c r="I138" s="56">
        <f aca="true" t="shared" si="27" ref="I138:N138">SUM(I139:I155)</f>
        <v>516781</v>
      </c>
      <c r="J138" s="56">
        <f t="shared" si="27"/>
        <v>0</v>
      </c>
      <c r="K138" s="56">
        <f t="shared" si="27"/>
        <v>0</v>
      </c>
      <c r="L138" s="56">
        <f t="shared" si="27"/>
        <v>0</v>
      </c>
      <c r="M138" s="56">
        <f t="shared" si="27"/>
        <v>0</v>
      </c>
      <c r="N138" s="56">
        <f t="shared" si="27"/>
        <v>0</v>
      </c>
      <c r="O138" s="22"/>
      <c r="P138" s="22"/>
      <c r="Q138" s="70"/>
      <c r="R138" s="22"/>
      <c r="S138" s="22"/>
      <c r="T138" s="22"/>
    </row>
    <row r="139" spans="1:20" s="1" customFormat="1" ht="78.75" customHeight="1">
      <c r="A139" s="24">
        <v>1</v>
      </c>
      <c r="B139" s="93" t="s">
        <v>428</v>
      </c>
      <c r="C139" s="24" t="s">
        <v>410</v>
      </c>
      <c r="D139" s="24" t="s">
        <v>420</v>
      </c>
      <c r="E139" s="24" t="s">
        <v>213</v>
      </c>
      <c r="F139" s="42" t="s">
        <v>429</v>
      </c>
      <c r="G139" s="48"/>
      <c r="H139" s="48"/>
      <c r="I139" s="65">
        <v>68000</v>
      </c>
      <c r="J139" s="58"/>
      <c r="K139" s="58"/>
      <c r="L139" s="60"/>
      <c r="M139" s="60"/>
      <c r="N139" s="60"/>
      <c r="O139" s="24" t="s">
        <v>70</v>
      </c>
      <c r="P139" s="24" t="s">
        <v>70</v>
      </c>
      <c r="Q139" s="36"/>
      <c r="R139" s="24"/>
      <c r="S139" s="24"/>
      <c r="T139" s="24"/>
    </row>
    <row r="140" spans="1:20" s="1" customFormat="1" ht="94.5" customHeight="1">
      <c r="A140" s="24">
        <v>2</v>
      </c>
      <c r="B140" s="73" t="s">
        <v>430</v>
      </c>
      <c r="C140" s="24" t="s">
        <v>410</v>
      </c>
      <c r="D140" s="24" t="s">
        <v>431</v>
      </c>
      <c r="E140" s="24" t="s">
        <v>213</v>
      </c>
      <c r="F140" s="73" t="s">
        <v>432</v>
      </c>
      <c r="G140" s="43"/>
      <c r="H140" s="43"/>
      <c r="I140" s="88">
        <v>60600</v>
      </c>
      <c r="J140" s="58"/>
      <c r="K140" s="58"/>
      <c r="L140" s="91"/>
      <c r="M140" s="60"/>
      <c r="N140" s="60"/>
      <c r="O140" s="24" t="s">
        <v>76</v>
      </c>
      <c r="P140" s="24" t="s">
        <v>70</v>
      </c>
      <c r="Q140" s="36" t="s">
        <v>417</v>
      </c>
      <c r="R140" s="24" t="s">
        <v>418</v>
      </c>
      <c r="S140" s="24"/>
      <c r="T140" s="24"/>
    </row>
    <row r="141" spans="1:20" s="1" customFormat="1" ht="75" customHeight="1">
      <c r="A141" s="24">
        <v>3</v>
      </c>
      <c r="B141" s="73" t="s">
        <v>433</v>
      </c>
      <c r="C141" s="24" t="s">
        <v>410</v>
      </c>
      <c r="D141" s="24" t="s">
        <v>415</v>
      </c>
      <c r="E141" s="24" t="s">
        <v>213</v>
      </c>
      <c r="F141" s="73" t="s">
        <v>434</v>
      </c>
      <c r="G141" s="43"/>
      <c r="H141" s="43"/>
      <c r="I141" s="88">
        <v>56768</v>
      </c>
      <c r="J141" s="58"/>
      <c r="K141" s="58"/>
      <c r="L141" s="91"/>
      <c r="M141" s="60"/>
      <c r="N141" s="60"/>
      <c r="O141" s="24" t="s">
        <v>76</v>
      </c>
      <c r="P141" s="24" t="s">
        <v>70</v>
      </c>
      <c r="Q141" s="36" t="s">
        <v>417</v>
      </c>
      <c r="R141" s="24" t="s">
        <v>418</v>
      </c>
      <c r="S141" s="24"/>
      <c r="T141" s="24"/>
    </row>
    <row r="142" spans="1:20" s="1" customFormat="1" ht="57.75" customHeight="1">
      <c r="A142" s="24">
        <v>4</v>
      </c>
      <c r="B142" s="32" t="s">
        <v>435</v>
      </c>
      <c r="C142" s="24" t="s">
        <v>410</v>
      </c>
      <c r="D142" s="24" t="s">
        <v>420</v>
      </c>
      <c r="E142" s="24" t="s">
        <v>213</v>
      </c>
      <c r="F142" s="47" t="s">
        <v>436</v>
      </c>
      <c r="G142" s="48"/>
      <c r="H142" s="48"/>
      <c r="I142" s="64">
        <v>55000</v>
      </c>
      <c r="J142" s="58"/>
      <c r="K142" s="58"/>
      <c r="L142" s="60"/>
      <c r="M142" s="60"/>
      <c r="N142" s="60"/>
      <c r="O142" s="24" t="s">
        <v>70</v>
      </c>
      <c r="P142" s="24" t="s">
        <v>70</v>
      </c>
      <c r="Q142" s="36" t="s">
        <v>437</v>
      </c>
      <c r="R142" s="24" t="s">
        <v>395</v>
      </c>
      <c r="S142" s="24"/>
      <c r="T142" s="24"/>
    </row>
    <row r="143" spans="1:20" s="1" customFormat="1" ht="98.25" customHeight="1">
      <c r="A143" s="24">
        <v>5</v>
      </c>
      <c r="B143" s="27" t="s">
        <v>438</v>
      </c>
      <c r="C143" s="24" t="s">
        <v>410</v>
      </c>
      <c r="D143" s="24" t="s">
        <v>420</v>
      </c>
      <c r="E143" s="24" t="s">
        <v>213</v>
      </c>
      <c r="F143" s="27" t="s">
        <v>439</v>
      </c>
      <c r="G143" s="48"/>
      <c r="H143" s="48"/>
      <c r="I143" s="27">
        <v>31000</v>
      </c>
      <c r="J143" s="58"/>
      <c r="K143" s="58"/>
      <c r="L143" s="60"/>
      <c r="M143" s="60"/>
      <c r="N143" s="60"/>
      <c r="O143" s="24" t="s">
        <v>70</v>
      </c>
      <c r="P143" s="24" t="s">
        <v>70</v>
      </c>
      <c r="Q143" s="36"/>
      <c r="R143" s="24"/>
      <c r="S143" s="24"/>
      <c r="T143" s="24"/>
    </row>
    <row r="144" spans="1:20" s="1" customFormat="1" ht="60" customHeight="1">
      <c r="A144" s="24">
        <v>6</v>
      </c>
      <c r="B144" s="73" t="s">
        <v>440</v>
      </c>
      <c r="C144" s="24" t="s">
        <v>410</v>
      </c>
      <c r="D144" s="24" t="s">
        <v>415</v>
      </c>
      <c r="E144" s="24" t="s">
        <v>213</v>
      </c>
      <c r="F144" s="73" t="s">
        <v>441</v>
      </c>
      <c r="G144" s="43"/>
      <c r="H144" s="43"/>
      <c r="I144" s="88">
        <v>28700</v>
      </c>
      <c r="J144" s="58"/>
      <c r="K144" s="58"/>
      <c r="L144" s="91"/>
      <c r="M144" s="60"/>
      <c r="N144" s="60"/>
      <c r="O144" s="24" t="s">
        <v>76</v>
      </c>
      <c r="P144" s="24" t="s">
        <v>70</v>
      </c>
      <c r="Q144" s="36" t="s">
        <v>417</v>
      </c>
      <c r="R144" s="24" t="s">
        <v>418</v>
      </c>
      <c r="S144" s="24"/>
      <c r="T144" s="24"/>
    </row>
    <row r="145" spans="1:20" s="1" customFormat="1" ht="75" customHeight="1">
      <c r="A145" s="24">
        <v>7</v>
      </c>
      <c r="B145" s="73" t="s">
        <v>442</v>
      </c>
      <c r="C145" s="24" t="s">
        <v>410</v>
      </c>
      <c r="D145" s="24" t="s">
        <v>415</v>
      </c>
      <c r="E145" s="24" t="s">
        <v>213</v>
      </c>
      <c r="F145" s="73" t="s">
        <v>443</v>
      </c>
      <c r="G145" s="43"/>
      <c r="H145" s="43"/>
      <c r="I145" s="88">
        <v>28621</v>
      </c>
      <c r="J145" s="58"/>
      <c r="K145" s="58"/>
      <c r="L145" s="91"/>
      <c r="M145" s="60"/>
      <c r="N145" s="60"/>
      <c r="O145" s="24" t="s">
        <v>76</v>
      </c>
      <c r="P145" s="24" t="s">
        <v>70</v>
      </c>
      <c r="Q145" s="36" t="s">
        <v>417</v>
      </c>
      <c r="R145" s="24" t="s">
        <v>418</v>
      </c>
      <c r="S145" s="24"/>
      <c r="T145" s="24"/>
    </row>
    <row r="146" spans="1:20" s="1" customFormat="1" ht="64.5" customHeight="1">
      <c r="A146" s="24">
        <v>8</v>
      </c>
      <c r="B146" s="73" t="s">
        <v>444</v>
      </c>
      <c r="C146" s="24" t="s">
        <v>410</v>
      </c>
      <c r="D146" s="24" t="s">
        <v>420</v>
      </c>
      <c r="E146" s="24" t="s">
        <v>213</v>
      </c>
      <c r="F146" s="73" t="s">
        <v>445</v>
      </c>
      <c r="G146" s="43"/>
      <c r="H146" s="43"/>
      <c r="I146" s="88">
        <v>26000</v>
      </c>
      <c r="J146" s="58"/>
      <c r="K146" s="58"/>
      <c r="L146" s="91"/>
      <c r="M146" s="60"/>
      <c r="N146" s="60"/>
      <c r="O146" s="24" t="s">
        <v>76</v>
      </c>
      <c r="P146" s="24" t="s">
        <v>70</v>
      </c>
      <c r="Q146" s="36" t="s">
        <v>417</v>
      </c>
      <c r="R146" s="24" t="s">
        <v>418</v>
      </c>
      <c r="S146" s="24"/>
      <c r="T146" s="24"/>
    </row>
    <row r="147" spans="1:20" s="1" customFormat="1" ht="74.25" customHeight="1">
      <c r="A147" s="24">
        <v>9</v>
      </c>
      <c r="B147" s="73" t="s">
        <v>446</v>
      </c>
      <c r="C147" s="24" t="s">
        <v>410</v>
      </c>
      <c r="D147" s="24" t="s">
        <v>447</v>
      </c>
      <c r="E147" s="24" t="s">
        <v>213</v>
      </c>
      <c r="F147" s="95" t="s">
        <v>448</v>
      </c>
      <c r="G147" s="43"/>
      <c r="H147" s="43"/>
      <c r="I147" s="88">
        <v>25500</v>
      </c>
      <c r="J147" s="58"/>
      <c r="K147" s="58"/>
      <c r="L147" s="91"/>
      <c r="M147" s="60"/>
      <c r="N147" s="60"/>
      <c r="O147" s="24" t="s">
        <v>76</v>
      </c>
      <c r="P147" s="24" t="s">
        <v>70</v>
      </c>
      <c r="Q147" s="47" t="s">
        <v>97</v>
      </c>
      <c r="R147" s="24" t="s">
        <v>72</v>
      </c>
      <c r="S147" s="24"/>
      <c r="T147" s="24"/>
    </row>
    <row r="148" spans="1:20" s="1" customFormat="1" ht="57.75" customHeight="1">
      <c r="A148" s="24">
        <v>10</v>
      </c>
      <c r="B148" s="73" t="s">
        <v>449</v>
      </c>
      <c r="C148" s="24" t="s">
        <v>410</v>
      </c>
      <c r="D148" s="24" t="s">
        <v>415</v>
      </c>
      <c r="E148" s="24" t="s">
        <v>213</v>
      </c>
      <c r="F148" s="73" t="s">
        <v>450</v>
      </c>
      <c r="G148" s="43"/>
      <c r="H148" s="43"/>
      <c r="I148" s="88">
        <v>25032</v>
      </c>
      <c r="J148" s="58"/>
      <c r="K148" s="58"/>
      <c r="L148" s="91"/>
      <c r="M148" s="60"/>
      <c r="N148" s="60"/>
      <c r="O148" s="24" t="s">
        <v>76</v>
      </c>
      <c r="P148" s="24" t="s">
        <v>70</v>
      </c>
      <c r="Q148" s="36" t="s">
        <v>417</v>
      </c>
      <c r="R148" s="24" t="s">
        <v>418</v>
      </c>
      <c r="S148" s="24"/>
      <c r="T148" s="24"/>
    </row>
    <row r="149" spans="1:20" s="1" customFormat="1" ht="92.25" customHeight="1">
      <c r="A149" s="24">
        <v>11</v>
      </c>
      <c r="B149" s="73" t="s">
        <v>451</v>
      </c>
      <c r="C149" s="24" t="s">
        <v>410</v>
      </c>
      <c r="D149" s="24" t="s">
        <v>447</v>
      </c>
      <c r="E149" s="24" t="s">
        <v>213</v>
      </c>
      <c r="F149" s="73" t="s">
        <v>452</v>
      </c>
      <c r="G149" s="43"/>
      <c r="H149" s="43"/>
      <c r="I149" s="88">
        <v>22320</v>
      </c>
      <c r="J149" s="58"/>
      <c r="K149" s="58"/>
      <c r="L149" s="91"/>
      <c r="M149" s="60"/>
      <c r="N149" s="60"/>
      <c r="O149" s="24" t="s">
        <v>76</v>
      </c>
      <c r="P149" s="24" t="s">
        <v>70</v>
      </c>
      <c r="Q149" s="36" t="s">
        <v>417</v>
      </c>
      <c r="R149" s="24" t="s">
        <v>418</v>
      </c>
      <c r="S149" s="24"/>
      <c r="T149" s="24"/>
    </row>
    <row r="150" spans="1:20" s="1" customFormat="1" ht="45" customHeight="1">
      <c r="A150" s="24">
        <v>12</v>
      </c>
      <c r="B150" s="26" t="s">
        <v>453</v>
      </c>
      <c r="C150" s="24" t="s">
        <v>410</v>
      </c>
      <c r="D150" s="24" t="s">
        <v>411</v>
      </c>
      <c r="E150" s="24" t="s">
        <v>213</v>
      </c>
      <c r="F150" s="39" t="s">
        <v>454</v>
      </c>
      <c r="G150" s="43"/>
      <c r="H150" s="43"/>
      <c r="I150" s="59">
        <v>20000</v>
      </c>
      <c r="J150" s="59"/>
      <c r="K150" s="59"/>
      <c r="L150" s="60"/>
      <c r="M150" s="60"/>
      <c r="N150" s="60"/>
      <c r="O150" s="24" t="s">
        <v>70</v>
      </c>
      <c r="P150" s="24" t="s">
        <v>70</v>
      </c>
      <c r="Q150" s="36" t="s">
        <v>97</v>
      </c>
      <c r="R150" s="24" t="s">
        <v>72</v>
      </c>
      <c r="S150" s="24"/>
      <c r="T150" s="24"/>
    </row>
    <row r="151" spans="1:20" s="1" customFormat="1" ht="50.25" customHeight="1">
      <c r="A151" s="24">
        <v>13</v>
      </c>
      <c r="B151" s="73" t="s">
        <v>455</v>
      </c>
      <c r="C151" s="24" t="s">
        <v>410</v>
      </c>
      <c r="D151" s="24" t="s">
        <v>447</v>
      </c>
      <c r="E151" s="24" t="s">
        <v>213</v>
      </c>
      <c r="F151" s="73" t="s">
        <v>456</v>
      </c>
      <c r="G151" s="43"/>
      <c r="H151" s="43"/>
      <c r="I151" s="88">
        <v>15840</v>
      </c>
      <c r="J151" s="58"/>
      <c r="K151" s="58"/>
      <c r="L151" s="91"/>
      <c r="M151" s="60"/>
      <c r="N151" s="60"/>
      <c r="O151" s="24" t="s">
        <v>76</v>
      </c>
      <c r="P151" s="24" t="s">
        <v>70</v>
      </c>
      <c r="Q151" s="36" t="s">
        <v>457</v>
      </c>
      <c r="R151" s="24" t="s">
        <v>458</v>
      </c>
      <c r="S151" s="24"/>
      <c r="T151" s="24"/>
    </row>
    <row r="152" spans="1:20" s="1" customFormat="1" ht="48" customHeight="1">
      <c r="A152" s="24">
        <v>14</v>
      </c>
      <c r="B152" s="73" t="s">
        <v>459</v>
      </c>
      <c r="C152" s="24" t="s">
        <v>410</v>
      </c>
      <c r="D152" s="24" t="s">
        <v>460</v>
      </c>
      <c r="E152" s="24" t="s">
        <v>213</v>
      </c>
      <c r="F152" s="95" t="s">
        <v>461</v>
      </c>
      <c r="G152" s="43"/>
      <c r="H152" s="43"/>
      <c r="I152" s="88">
        <v>15000</v>
      </c>
      <c r="J152" s="58"/>
      <c r="K152" s="58"/>
      <c r="L152" s="91"/>
      <c r="M152" s="60"/>
      <c r="N152" s="60"/>
      <c r="O152" s="24" t="s">
        <v>76</v>
      </c>
      <c r="P152" s="24" t="s">
        <v>70</v>
      </c>
      <c r="Q152" s="47" t="s">
        <v>97</v>
      </c>
      <c r="R152" s="24" t="s">
        <v>72</v>
      </c>
      <c r="S152" s="24"/>
      <c r="T152" s="24"/>
    </row>
    <row r="153" spans="1:20" s="1" customFormat="1" ht="48.75" customHeight="1">
      <c r="A153" s="24">
        <v>15</v>
      </c>
      <c r="B153" s="26" t="s">
        <v>462</v>
      </c>
      <c r="C153" s="24" t="s">
        <v>410</v>
      </c>
      <c r="D153" s="24" t="s">
        <v>420</v>
      </c>
      <c r="E153" s="24" t="s">
        <v>213</v>
      </c>
      <c r="F153" s="39" t="s">
        <v>463</v>
      </c>
      <c r="G153" s="43"/>
      <c r="H153" s="43"/>
      <c r="I153" s="59">
        <v>14500</v>
      </c>
      <c r="J153" s="59"/>
      <c r="K153" s="59"/>
      <c r="L153" s="60"/>
      <c r="M153" s="60"/>
      <c r="N153" s="60"/>
      <c r="O153" s="24" t="s">
        <v>70</v>
      </c>
      <c r="P153" s="24" t="s">
        <v>70</v>
      </c>
      <c r="Q153" s="36" t="s">
        <v>97</v>
      </c>
      <c r="R153" s="24" t="s">
        <v>72</v>
      </c>
      <c r="S153" s="24"/>
      <c r="T153" s="24"/>
    </row>
    <row r="154" spans="1:20" s="1" customFormat="1" ht="93.75" customHeight="1">
      <c r="A154" s="24">
        <v>16</v>
      </c>
      <c r="B154" s="26" t="s">
        <v>464</v>
      </c>
      <c r="C154" s="24" t="s">
        <v>410</v>
      </c>
      <c r="D154" s="24" t="s">
        <v>420</v>
      </c>
      <c r="E154" s="24" t="s">
        <v>213</v>
      </c>
      <c r="F154" s="39" t="s">
        <v>465</v>
      </c>
      <c r="G154" s="43"/>
      <c r="H154" s="43"/>
      <c r="I154" s="59">
        <v>13900</v>
      </c>
      <c r="J154" s="59"/>
      <c r="K154" s="59"/>
      <c r="L154" s="60"/>
      <c r="M154" s="60"/>
      <c r="N154" s="60"/>
      <c r="O154" s="24" t="s">
        <v>70</v>
      </c>
      <c r="P154" s="24" t="s">
        <v>70</v>
      </c>
      <c r="Q154" s="36" t="s">
        <v>417</v>
      </c>
      <c r="R154" s="24" t="s">
        <v>418</v>
      </c>
      <c r="S154" s="24"/>
      <c r="T154" s="24"/>
    </row>
    <row r="155" spans="1:20" s="1" customFormat="1" ht="42.75" customHeight="1">
      <c r="A155" s="24">
        <v>17</v>
      </c>
      <c r="B155" s="73" t="s">
        <v>466</v>
      </c>
      <c r="C155" s="24" t="s">
        <v>410</v>
      </c>
      <c r="D155" s="24" t="s">
        <v>415</v>
      </c>
      <c r="E155" s="24" t="s">
        <v>213</v>
      </c>
      <c r="F155" s="73" t="s">
        <v>467</v>
      </c>
      <c r="G155" s="43"/>
      <c r="H155" s="43"/>
      <c r="I155" s="88">
        <v>10000</v>
      </c>
      <c r="J155" s="58"/>
      <c r="K155" s="58"/>
      <c r="L155" s="91"/>
      <c r="M155" s="60"/>
      <c r="N155" s="60"/>
      <c r="O155" s="24" t="s">
        <v>76</v>
      </c>
      <c r="P155" s="24" t="s">
        <v>70</v>
      </c>
      <c r="Q155" s="47" t="s">
        <v>97</v>
      </c>
      <c r="R155" s="24" t="s">
        <v>72</v>
      </c>
      <c r="S155" s="24"/>
      <c r="T155" s="24"/>
    </row>
    <row r="156" spans="1:20" s="1" customFormat="1" ht="29.25" customHeight="1">
      <c r="A156" s="20"/>
      <c r="B156" s="21" t="s">
        <v>468</v>
      </c>
      <c r="C156" s="20"/>
      <c r="D156" s="20"/>
      <c r="E156" s="20"/>
      <c r="F156" s="20">
        <f>SUM(F157,F159,F161,F164)</f>
        <v>10</v>
      </c>
      <c r="G156" s="34"/>
      <c r="H156" s="34"/>
      <c r="I156" s="55">
        <f aca="true" t="shared" si="28" ref="I156:N156">SUM(I157,I159,I161,I164)</f>
        <v>1563100</v>
      </c>
      <c r="J156" s="55">
        <f t="shared" si="28"/>
        <v>10000</v>
      </c>
      <c r="K156" s="55">
        <f t="shared" si="28"/>
        <v>21100</v>
      </c>
      <c r="L156" s="55">
        <f t="shared" si="28"/>
        <v>120</v>
      </c>
      <c r="M156" s="55">
        <f t="shared" si="28"/>
        <v>100</v>
      </c>
      <c r="N156" s="55">
        <f t="shared" si="28"/>
        <v>350</v>
      </c>
      <c r="O156" s="20"/>
      <c r="P156" s="20"/>
      <c r="Q156" s="69"/>
      <c r="R156" s="20"/>
      <c r="S156" s="20"/>
      <c r="T156" s="20"/>
    </row>
    <row r="157" spans="1:20" s="1" customFormat="1" ht="29.25" customHeight="1">
      <c r="A157" s="22"/>
      <c r="B157" s="23" t="s">
        <v>64</v>
      </c>
      <c r="C157" s="22"/>
      <c r="D157" s="22"/>
      <c r="E157" s="22"/>
      <c r="F157" s="22">
        <f>SUM(A158)</f>
        <v>1</v>
      </c>
      <c r="G157" s="35"/>
      <c r="H157" s="35"/>
      <c r="I157" s="56">
        <f aca="true" t="shared" si="29" ref="I157:N157">SUM(I158:I158)</f>
        <v>16000</v>
      </c>
      <c r="J157" s="56">
        <f t="shared" si="29"/>
        <v>10000</v>
      </c>
      <c r="K157" s="56">
        <f t="shared" si="29"/>
        <v>6000</v>
      </c>
      <c r="L157" s="56">
        <f t="shared" si="29"/>
        <v>120</v>
      </c>
      <c r="M157" s="56">
        <f t="shared" si="29"/>
        <v>100</v>
      </c>
      <c r="N157" s="56">
        <f t="shared" si="29"/>
        <v>350</v>
      </c>
      <c r="O157" s="22"/>
      <c r="P157" s="22"/>
      <c r="Q157" s="70"/>
      <c r="R157" s="22"/>
      <c r="S157" s="22"/>
      <c r="T157" s="22"/>
    </row>
    <row r="158" spans="1:20" s="1" customFormat="1" ht="80.25" customHeight="1">
      <c r="A158" s="24">
        <v>1</v>
      </c>
      <c r="B158" s="25" t="s">
        <v>469</v>
      </c>
      <c r="C158" s="24" t="s">
        <v>470</v>
      </c>
      <c r="D158" s="24" t="s">
        <v>471</v>
      </c>
      <c r="E158" s="24" t="s">
        <v>68</v>
      </c>
      <c r="F158" s="42" t="s">
        <v>472</v>
      </c>
      <c r="G158" s="38">
        <v>202102</v>
      </c>
      <c r="H158" s="38">
        <v>202209</v>
      </c>
      <c r="I158" s="57">
        <v>16000</v>
      </c>
      <c r="J158" s="59">
        <v>10000</v>
      </c>
      <c r="K158" s="59">
        <v>6000</v>
      </c>
      <c r="L158" s="60">
        <v>120</v>
      </c>
      <c r="M158" s="60">
        <v>100</v>
      </c>
      <c r="N158" s="60">
        <v>350</v>
      </c>
      <c r="O158" s="24" t="s">
        <v>70</v>
      </c>
      <c r="P158" s="24" t="s">
        <v>70</v>
      </c>
      <c r="Q158" s="36" t="s">
        <v>473</v>
      </c>
      <c r="R158" s="24" t="s">
        <v>72</v>
      </c>
      <c r="S158" s="24"/>
      <c r="T158" s="24"/>
    </row>
    <row r="159" spans="1:20" s="1" customFormat="1" ht="29.25" customHeight="1">
      <c r="A159" s="22"/>
      <c r="B159" s="23" t="s">
        <v>117</v>
      </c>
      <c r="C159" s="22"/>
      <c r="D159" s="22"/>
      <c r="E159" s="22"/>
      <c r="F159" s="22">
        <f>SUM(A160)</f>
        <v>1</v>
      </c>
      <c r="G159" s="35"/>
      <c r="H159" s="35"/>
      <c r="I159" s="56">
        <f aca="true" t="shared" si="30" ref="I159:N159">SUM(I160:I160)</f>
        <v>15100</v>
      </c>
      <c r="J159" s="56">
        <f t="shared" si="30"/>
        <v>0</v>
      </c>
      <c r="K159" s="56">
        <f t="shared" si="30"/>
        <v>15100</v>
      </c>
      <c r="L159" s="56">
        <f t="shared" si="30"/>
        <v>0</v>
      </c>
      <c r="M159" s="56">
        <f t="shared" si="30"/>
        <v>0</v>
      </c>
      <c r="N159" s="56">
        <f t="shared" si="30"/>
        <v>0</v>
      </c>
      <c r="O159" s="22"/>
      <c r="P159" s="22"/>
      <c r="Q159" s="70"/>
      <c r="R159" s="22"/>
      <c r="S159" s="22"/>
      <c r="T159" s="22"/>
    </row>
    <row r="160" spans="1:20" s="1" customFormat="1" ht="84.75" customHeight="1">
      <c r="A160" s="24">
        <v>1</v>
      </c>
      <c r="B160" s="26" t="s">
        <v>474</v>
      </c>
      <c r="C160" s="24" t="s">
        <v>470</v>
      </c>
      <c r="D160" s="24" t="s">
        <v>470</v>
      </c>
      <c r="E160" s="24" t="s">
        <v>124</v>
      </c>
      <c r="F160" s="39" t="s">
        <v>475</v>
      </c>
      <c r="G160" s="43">
        <v>202202</v>
      </c>
      <c r="H160" s="43">
        <v>202212</v>
      </c>
      <c r="I160" s="59">
        <v>15100</v>
      </c>
      <c r="J160" s="58"/>
      <c r="K160" s="58">
        <v>15100</v>
      </c>
      <c r="L160" s="60"/>
      <c r="M160" s="60"/>
      <c r="N160" s="60"/>
      <c r="O160" s="24"/>
      <c r="P160" s="24"/>
      <c r="Q160" s="36" t="s">
        <v>369</v>
      </c>
      <c r="R160" s="24" t="s">
        <v>370</v>
      </c>
      <c r="S160" s="24"/>
      <c r="T160" s="24"/>
    </row>
    <row r="161" spans="1:20" s="1" customFormat="1" ht="29.25" customHeight="1">
      <c r="A161" s="22"/>
      <c r="B161" s="23" t="s">
        <v>183</v>
      </c>
      <c r="C161" s="22"/>
      <c r="D161" s="22"/>
      <c r="E161" s="22"/>
      <c r="F161" s="22">
        <f>SUM(A163)</f>
        <v>2</v>
      </c>
      <c r="G161" s="35"/>
      <c r="H161" s="35"/>
      <c r="I161" s="56">
        <f aca="true" t="shared" si="31" ref="I161:N161">SUM(I162:I163)</f>
        <v>650000</v>
      </c>
      <c r="J161" s="56">
        <f t="shared" si="31"/>
        <v>0</v>
      </c>
      <c r="K161" s="56">
        <f t="shared" si="31"/>
        <v>0</v>
      </c>
      <c r="L161" s="56">
        <f t="shared" si="31"/>
        <v>0</v>
      </c>
      <c r="M161" s="56">
        <f t="shared" si="31"/>
        <v>0</v>
      </c>
      <c r="N161" s="56">
        <f t="shared" si="31"/>
        <v>0</v>
      </c>
      <c r="O161" s="22"/>
      <c r="P161" s="22"/>
      <c r="Q161" s="70"/>
      <c r="R161" s="22"/>
      <c r="S161" s="22"/>
      <c r="T161" s="22"/>
    </row>
    <row r="162" spans="1:20" s="1" customFormat="1" ht="107.25" customHeight="1">
      <c r="A162" s="24">
        <v>1</v>
      </c>
      <c r="B162" s="26" t="s">
        <v>476</v>
      </c>
      <c r="C162" s="24" t="s">
        <v>470</v>
      </c>
      <c r="D162" s="24" t="s">
        <v>470</v>
      </c>
      <c r="E162" s="24" t="s">
        <v>185</v>
      </c>
      <c r="F162" s="39" t="s">
        <v>477</v>
      </c>
      <c r="G162" s="40"/>
      <c r="H162" s="40"/>
      <c r="I162" s="61">
        <v>600000</v>
      </c>
      <c r="J162" s="59"/>
      <c r="K162" s="59"/>
      <c r="L162" s="60"/>
      <c r="M162" s="60"/>
      <c r="N162" s="60"/>
      <c r="O162" s="24" t="s">
        <v>70</v>
      </c>
      <c r="P162" s="24" t="s">
        <v>70</v>
      </c>
      <c r="Q162" s="36" t="s">
        <v>97</v>
      </c>
      <c r="R162" s="24" t="s">
        <v>72</v>
      </c>
      <c r="S162" s="24"/>
      <c r="T162" s="24"/>
    </row>
    <row r="163" spans="1:20" s="1" customFormat="1" ht="70.5" customHeight="1">
      <c r="A163" s="24">
        <v>2</v>
      </c>
      <c r="B163" s="26" t="s">
        <v>478</v>
      </c>
      <c r="C163" s="24" t="s">
        <v>470</v>
      </c>
      <c r="D163" s="24" t="s">
        <v>471</v>
      </c>
      <c r="E163" s="24" t="s">
        <v>185</v>
      </c>
      <c r="F163" s="39" t="s">
        <v>479</v>
      </c>
      <c r="G163" s="40"/>
      <c r="H163" s="40"/>
      <c r="I163" s="59">
        <v>50000</v>
      </c>
      <c r="J163" s="58"/>
      <c r="K163" s="58"/>
      <c r="L163" s="60"/>
      <c r="M163" s="60"/>
      <c r="N163" s="60"/>
      <c r="O163" s="24" t="s">
        <v>70</v>
      </c>
      <c r="P163" s="24" t="s">
        <v>70</v>
      </c>
      <c r="Q163" s="36" t="s">
        <v>97</v>
      </c>
      <c r="R163" s="24" t="s">
        <v>72</v>
      </c>
      <c r="S163" s="24"/>
      <c r="T163" s="24"/>
    </row>
    <row r="164" spans="1:20" s="1" customFormat="1" ht="29.25" customHeight="1">
      <c r="A164" s="22"/>
      <c r="B164" s="23" t="s">
        <v>211</v>
      </c>
      <c r="C164" s="22"/>
      <c r="D164" s="22"/>
      <c r="E164" s="22"/>
      <c r="F164" s="22">
        <f>SUM(A170)</f>
        <v>6</v>
      </c>
      <c r="G164" s="35"/>
      <c r="H164" s="35"/>
      <c r="I164" s="56">
        <f aca="true" t="shared" si="32" ref="I164:N164">SUM(I165:I170)</f>
        <v>882000</v>
      </c>
      <c r="J164" s="56">
        <f t="shared" si="32"/>
        <v>0</v>
      </c>
      <c r="K164" s="96">
        <f t="shared" si="32"/>
        <v>0</v>
      </c>
      <c r="L164" s="56">
        <f t="shared" si="32"/>
        <v>0</v>
      </c>
      <c r="M164" s="56">
        <f t="shared" si="32"/>
        <v>0</v>
      </c>
      <c r="N164" s="56">
        <f t="shared" si="32"/>
        <v>0</v>
      </c>
      <c r="O164" s="22"/>
      <c r="P164" s="22"/>
      <c r="Q164" s="70"/>
      <c r="R164" s="22"/>
      <c r="S164" s="22"/>
      <c r="T164" s="22"/>
    </row>
    <row r="165" spans="1:20" s="1" customFormat="1" ht="83.25" customHeight="1">
      <c r="A165" s="24">
        <v>1</v>
      </c>
      <c r="B165" s="71" t="s">
        <v>480</v>
      </c>
      <c r="C165" s="24" t="s">
        <v>470</v>
      </c>
      <c r="D165" s="24" t="s">
        <v>471</v>
      </c>
      <c r="E165" s="24" t="s">
        <v>213</v>
      </c>
      <c r="F165" s="47" t="s">
        <v>481</v>
      </c>
      <c r="G165" s="77"/>
      <c r="H165" s="77"/>
      <c r="I165" s="64">
        <v>300000</v>
      </c>
      <c r="J165" s="58"/>
      <c r="K165" s="58"/>
      <c r="L165" s="60"/>
      <c r="M165" s="60"/>
      <c r="N165" s="60"/>
      <c r="O165" s="24" t="s">
        <v>70</v>
      </c>
      <c r="P165" s="24" t="s">
        <v>70</v>
      </c>
      <c r="Q165" s="36"/>
      <c r="R165" s="30" t="s">
        <v>423</v>
      </c>
      <c r="S165" s="30"/>
      <c r="T165" s="24"/>
    </row>
    <row r="166" spans="1:20" s="1" customFormat="1" ht="48.75" customHeight="1">
      <c r="A166" s="24">
        <v>2</v>
      </c>
      <c r="B166" s="71" t="s">
        <v>482</v>
      </c>
      <c r="C166" s="24" t="s">
        <v>483</v>
      </c>
      <c r="D166" s="24" t="s">
        <v>484</v>
      </c>
      <c r="E166" s="24" t="s">
        <v>213</v>
      </c>
      <c r="F166" s="47" t="s">
        <v>485</v>
      </c>
      <c r="G166" s="77"/>
      <c r="H166" s="77"/>
      <c r="I166" s="64">
        <v>300000</v>
      </c>
      <c r="J166" s="58"/>
      <c r="K166" s="58"/>
      <c r="L166" s="60"/>
      <c r="M166" s="60"/>
      <c r="N166" s="60"/>
      <c r="O166" s="24" t="s">
        <v>70</v>
      </c>
      <c r="P166" s="24" t="s">
        <v>70</v>
      </c>
      <c r="Q166" s="36" t="s">
        <v>486</v>
      </c>
      <c r="R166" s="30" t="s">
        <v>223</v>
      </c>
      <c r="S166" s="30"/>
      <c r="T166" s="24"/>
    </row>
    <row r="167" spans="1:20" s="1" customFormat="1" ht="84" customHeight="1">
      <c r="A167" s="24">
        <v>3</v>
      </c>
      <c r="B167" s="32" t="s">
        <v>487</v>
      </c>
      <c r="C167" s="24" t="s">
        <v>470</v>
      </c>
      <c r="D167" s="24" t="s">
        <v>488</v>
      </c>
      <c r="E167" s="24" t="s">
        <v>213</v>
      </c>
      <c r="F167" s="32" t="s">
        <v>489</v>
      </c>
      <c r="G167" s="77"/>
      <c r="H167" s="77"/>
      <c r="I167" s="32">
        <v>200000</v>
      </c>
      <c r="J167" s="58"/>
      <c r="K167" s="58"/>
      <c r="L167" s="60"/>
      <c r="M167" s="60"/>
      <c r="N167" s="60"/>
      <c r="O167" s="24" t="s">
        <v>70</v>
      </c>
      <c r="P167" s="24" t="s">
        <v>70</v>
      </c>
      <c r="Q167" s="36" t="s">
        <v>97</v>
      </c>
      <c r="R167" s="30" t="s">
        <v>72</v>
      </c>
      <c r="S167" s="30"/>
      <c r="T167" s="24"/>
    </row>
    <row r="168" spans="1:20" s="1" customFormat="1" ht="78" customHeight="1">
      <c r="A168" s="24">
        <v>4</v>
      </c>
      <c r="B168" s="71" t="s">
        <v>490</v>
      </c>
      <c r="C168" s="24" t="s">
        <v>470</v>
      </c>
      <c r="D168" s="24" t="s">
        <v>488</v>
      </c>
      <c r="E168" s="24" t="s">
        <v>213</v>
      </c>
      <c r="F168" s="47" t="s">
        <v>491</v>
      </c>
      <c r="G168" s="77"/>
      <c r="H168" s="77"/>
      <c r="I168" s="64">
        <v>50000</v>
      </c>
      <c r="J168" s="58"/>
      <c r="K168" s="58"/>
      <c r="L168" s="60"/>
      <c r="M168" s="60"/>
      <c r="N168" s="60"/>
      <c r="O168" s="24" t="s">
        <v>70</v>
      </c>
      <c r="P168" s="24" t="s">
        <v>70</v>
      </c>
      <c r="Q168" s="36"/>
      <c r="R168" s="30" t="s">
        <v>72</v>
      </c>
      <c r="S168" s="30"/>
      <c r="T168" s="24"/>
    </row>
    <row r="169" spans="1:20" s="1" customFormat="1" ht="47.25" customHeight="1">
      <c r="A169" s="24">
        <v>5</v>
      </c>
      <c r="B169" s="32" t="s">
        <v>492</v>
      </c>
      <c r="C169" s="24" t="s">
        <v>470</v>
      </c>
      <c r="D169" s="24" t="s">
        <v>488</v>
      </c>
      <c r="E169" s="24" t="s">
        <v>213</v>
      </c>
      <c r="F169" s="47" t="s">
        <v>493</v>
      </c>
      <c r="G169" s="48"/>
      <c r="H169" s="48"/>
      <c r="I169" s="64">
        <v>20000</v>
      </c>
      <c r="J169" s="58"/>
      <c r="K169" s="58"/>
      <c r="L169" s="60"/>
      <c r="M169" s="60"/>
      <c r="N169" s="60"/>
      <c r="O169" s="24" t="s">
        <v>70</v>
      </c>
      <c r="P169" s="24" t="s">
        <v>70</v>
      </c>
      <c r="Q169" s="36" t="s">
        <v>437</v>
      </c>
      <c r="R169" s="24" t="s">
        <v>494</v>
      </c>
      <c r="S169" s="24"/>
      <c r="T169" s="24"/>
    </row>
    <row r="170" spans="1:20" s="1" customFormat="1" ht="36" customHeight="1">
      <c r="A170" s="24">
        <v>6</v>
      </c>
      <c r="B170" s="32" t="s">
        <v>495</v>
      </c>
      <c r="C170" s="24" t="s">
        <v>470</v>
      </c>
      <c r="D170" s="24" t="s">
        <v>496</v>
      </c>
      <c r="E170" s="24" t="s">
        <v>213</v>
      </c>
      <c r="F170" s="47" t="s">
        <v>497</v>
      </c>
      <c r="G170" s="77"/>
      <c r="H170" s="77"/>
      <c r="I170" s="59">
        <v>12000</v>
      </c>
      <c r="J170" s="58"/>
      <c r="K170" s="58"/>
      <c r="L170" s="60"/>
      <c r="M170" s="60"/>
      <c r="N170" s="60"/>
      <c r="O170" s="24" t="s">
        <v>70</v>
      </c>
      <c r="P170" s="24" t="s">
        <v>70</v>
      </c>
      <c r="Q170" s="36" t="s">
        <v>498</v>
      </c>
      <c r="R170" s="24" t="s">
        <v>363</v>
      </c>
      <c r="S170" s="24"/>
      <c r="T170" s="24"/>
    </row>
    <row r="171" spans="1:20" s="1" customFormat="1" ht="29.25" customHeight="1">
      <c r="A171" s="20"/>
      <c r="B171" s="21" t="s">
        <v>499</v>
      </c>
      <c r="C171" s="20"/>
      <c r="D171" s="20"/>
      <c r="E171" s="20"/>
      <c r="F171" s="20">
        <f>SUM(F172,F182,F186)</f>
        <v>17</v>
      </c>
      <c r="G171" s="34"/>
      <c r="H171" s="34"/>
      <c r="I171" s="55">
        <f aca="true" t="shared" si="33" ref="I171:N171">SUM(I172,I182,I186)</f>
        <v>1343500</v>
      </c>
      <c r="J171" s="55">
        <f t="shared" si="33"/>
        <v>187538</v>
      </c>
      <c r="K171" s="55">
        <f t="shared" si="33"/>
        <v>217324</v>
      </c>
      <c r="L171" s="55">
        <f t="shared" si="33"/>
        <v>0</v>
      </c>
      <c r="M171" s="55">
        <f t="shared" si="33"/>
        <v>0</v>
      </c>
      <c r="N171" s="55">
        <f t="shared" si="33"/>
        <v>0</v>
      </c>
      <c r="O171" s="20"/>
      <c r="P171" s="20"/>
      <c r="Q171" s="69"/>
      <c r="R171" s="20"/>
      <c r="S171" s="20"/>
      <c r="T171" s="20"/>
    </row>
    <row r="172" spans="1:20" s="1" customFormat="1" ht="29.25" customHeight="1">
      <c r="A172" s="22"/>
      <c r="B172" s="23" t="s">
        <v>64</v>
      </c>
      <c r="C172" s="22"/>
      <c r="D172" s="22"/>
      <c r="E172" s="22"/>
      <c r="F172" s="22">
        <f>SUM(A181)</f>
        <v>9</v>
      </c>
      <c r="G172" s="35"/>
      <c r="H172" s="35"/>
      <c r="I172" s="56">
        <f aca="true" t="shared" si="34" ref="I172:N172">SUM(I173:I181)</f>
        <v>560000</v>
      </c>
      <c r="J172" s="56">
        <f t="shared" si="34"/>
        <v>187538</v>
      </c>
      <c r="K172" s="56">
        <f t="shared" si="34"/>
        <v>136824</v>
      </c>
      <c r="L172" s="56">
        <f t="shared" si="34"/>
        <v>0</v>
      </c>
      <c r="M172" s="56">
        <f t="shared" si="34"/>
        <v>0</v>
      </c>
      <c r="N172" s="56">
        <f t="shared" si="34"/>
        <v>0</v>
      </c>
      <c r="O172" s="22"/>
      <c r="P172" s="22"/>
      <c r="Q172" s="70"/>
      <c r="R172" s="22"/>
      <c r="S172" s="22"/>
      <c r="T172" s="22"/>
    </row>
    <row r="173" spans="1:20" s="1" customFormat="1" ht="168" customHeight="1">
      <c r="A173" s="24">
        <v>1</v>
      </c>
      <c r="B173" s="27" t="s">
        <v>500</v>
      </c>
      <c r="C173" s="24" t="s">
        <v>501</v>
      </c>
      <c r="D173" s="24" t="s">
        <v>502</v>
      </c>
      <c r="E173" s="24" t="s">
        <v>68</v>
      </c>
      <c r="F173" s="27" t="s">
        <v>503</v>
      </c>
      <c r="G173" s="37">
        <v>202102</v>
      </c>
      <c r="H173" s="37">
        <v>202312</v>
      </c>
      <c r="I173" s="27">
        <v>220000</v>
      </c>
      <c r="J173" s="58">
        <v>23000</v>
      </c>
      <c r="K173" s="58">
        <v>30000</v>
      </c>
      <c r="L173" s="60"/>
      <c r="M173" s="60"/>
      <c r="N173" s="60"/>
      <c r="O173" s="24" t="s">
        <v>70</v>
      </c>
      <c r="P173" s="24" t="s">
        <v>70</v>
      </c>
      <c r="Q173" s="36"/>
      <c r="R173" s="37" t="s">
        <v>356</v>
      </c>
      <c r="S173" s="37" t="s">
        <v>504</v>
      </c>
      <c r="T173" s="24"/>
    </row>
    <row r="174" spans="1:20" s="1" customFormat="1" ht="64.5" customHeight="1">
      <c r="A174" s="24">
        <v>2</v>
      </c>
      <c r="B174" s="93" t="s">
        <v>505</v>
      </c>
      <c r="C174" s="24" t="s">
        <v>501</v>
      </c>
      <c r="D174" s="24" t="s">
        <v>502</v>
      </c>
      <c r="E174" s="24" t="s">
        <v>68</v>
      </c>
      <c r="F174" s="42" t="s">
        <v>506</v>
      </c>
      <c r="G174" s="37">
        <v>201808</v>
      </c>
      <c r="H174" s="37">
        <v>202212</v>
      </c>
      <c r="I174" s="60">
        <v>100000</v>
      </c>
      <c r="J174" s="58">
        <v>55000</v>
      </c>
      <c r="K174" s="58">
        <v>45000</v>
      </c>
      <c r="L174" s="60"/>
      <c r="M174" s="60"/>
      <c r="N174" s="60"/>
      <c r="O174" s="24" t="s">
        <v>70</v>
      </c>
      <c r="P174" s="24" t="s">
        <v>70</v>
      </c>
      <c r="Q174" s="36"/>
      <c r="R174" s="24" t="s">
        <v>356</v>
      </c>
      <c r="S174" s="24"/>
      <c r="T174" s="24"/>
    </row>
    <row r="175" spans="1:20" s="1" customFormat="1" ht="66" customHeight="1">
      <c r="A175" s="24">
        <v>3</v>
      </c>
      <c r="B175" s="27" t="s">
        <v>507</v>
      </c>
      <c r="C175" s="24" t="s">
        <v>501</v>
      </c>
      <c r="D175" s="24" t="s">
        <v>502</v>
      </c>
      <c r="E175" s="24" t="s">
        <v>68</v>
      </c>
      <c r="F175" s="27" t="s">
        <v>508</v>
      </c>
      <c r="G175" s="37">
        <v>202101</v>
      </c>
      <c r="H175" s="37">
        <v>202312</v>
      </c>
      <c r="I175" s="27">
        <v>65000</v>
      </c>
      <c r="J175" s="58">
        <v>15000</v>
      </c>
      <c r="K175" s="58">
        <v>11000</v>
      </c>
      <c r="L175" s="60"/>
      <c r="M175" s="60"/>
      <c r="N175" s="60"/>
      <c r="O175" s="24" t="s">
        <v>70</v>
      </c>
      <c r="P175" s="24" t="s">
        <v>70</v>
      </c>
      <c r="Q175" s="36"/>
      <c r="R175" s="37" t="s">
        <v>356</v>
      </c>
      <c r="S175" s="37"/>
      <c r="T175" s="24"/>
    </row>
    <row r="176" spans="1:20" s="1" customFormat="1" ht="35.25" customHeight="1">
      <c r="A176" s="24">
        <v>4</v>
      </c>
      <c r="B176" s="27" t="s">
        <v>509</v>
      </c>
      <c r="C176" s="24" t="s">
        <v>501</v>
      </c>
      <c r="D176" s="24" t="s">
        <v>502</v>
      </c>
      <c r="E176" s="24" t="s">
        <v>68</v>
      </c>
      <c r="F176" s="27" t="s">
        <v>510</v>
      </c>
      <c r="G176" s="37">
        <v>202103</v>
      </c>
      <c r="H176" s="37">
        <v>202312</v>
      </c>
      <c r="I176" s="27">
        <v>48000</v>
      </c>
      <c r="J176" s="58">
        <v>12000</v>
      </c>
      <c r="K176" s="58">
        <v>10000</v>
      </c>
      <c r="L176" s="60"/>
      <c r="M176" s="60"/>
      <c r="N176" s="60"/>
      <c r="O176" s="24" t="s">
        <v>70</v>
      </c>
      <c r="P176" s="24" t="s">
        <v>70</v>
      </c>
      <c r="Q176" s="36"/>
      <c r="R176" s="37" t="s">
        <v>356</v>
      </c>
      <c r="S176" s="37" t="s">
        <v>86</v>
      </c>
      <c r="T176" s="24"/>
    </row>
    <row r="177" spans="1:20" s="1" customFormat="1" ht="82.5" customHeight="1">
      <c r="A177" s="24">
        <v>5</v>
      </c>
      <c r="B177" s="27" t="s">
        <v>511</v>
      </c>
      <c r="C177" s="24" t="s">
        <v>501</v>
      </c>
      <c r="D177" s="24" t="s">
        <v>502</v>
      </c>
      <c r="E177" s="24" t="s">
        <v>68</v>
      </c>
      <c r="F177" s="27" t="s">
        <v>512</v>
      </c>
      <c r="G177" s="37">
        <v>202101</v>
      </c>
      <c r="H177" s="37">
        <v>202212</v>
      </c>
      <c r="I177" s="27">
        <v>40000</v>
      </c>
      <c r="J177" s="58">
        <v>25500</v>
      </c>
      <c r="K177" s="58">
        <v>14500</v>
      </c>
      <c r="L177" s="60"/>
      <c r="M177" s="60"/>
      <c r="N177" s="60"/>
      <c r="O177" s="24" t="s">
        <v>70</v>
      </c>
      <c r="P177" s="24" t="s">
        <v>70</v>
      </c>
      <c r="Q177" s="36"/>
      <c r="R177" s="37" t="s">
        <v>356</v>
      </c>
      <c r="S177" s="37" t="s">
        <v>513</v>
      </c>
      <c r="T177" s="24"/>
    </row>
    <row r="178" spans="1:20" s="1" customFormat="1" ht="36.75" customHeight="1">
      <c r="A178" s="24">
        <v>6</v>
      </c>
      <c r="B178" s="27" t="s">
        <v>514</v>
      </c>
      <c r="C178" s="24" t="s">
        <v>501</v>
      </c>
      <c r="D178" s="24" t="s">
        <v>502</v>
      </c>
      <c r="E178" s="24" t="s">
        <v>68</v>
      </c>
      <c r="F178" s="27" t="s">
        <v>515</v>
      </c>
      <c r="G178" s="37">
        <v>202010</v>
      </c>
      <c r="H178" s="37">
        <v>202312</v>
      </c>
      <c r="I178" s="60">
        <v>22000</v>
      </c>
      <c r="J178" s="58">
        <v>9862</v>
      </c>
      <c r="K178" s="58">
        <v>8500</v>
      </c>
      <c r="L178" s="60"/>
      <c r="M178" s="60"/>
      <c r="N178" s="60"/>
      <c r="O178" s="24" t="s">
        <v>70</v>
      </c>
      <c r="P178" s="24" t="s">
        <v>70</v>
      </c>
      <c r="Q178" s="36"/>
      <c r="R178" s="24" t="s">
        <v>356</v>
      </c>
      <c r="S178" s="24" t="s">
        <v>516</v>
      </c>
      <c r="T178" s="24"/>
    </row>
    <row r="179" spans="1:20" s="1" customFormat="1" ht="36.75" customHeight="1">
      <c r="A179" s="24">
        <v>7</v>
      </c>
      <c r="B179" s="27" t="s">
        <v>517</v>
      </c>
      <c r="C179" s="24" t="s">
        <v>501</v>
      </c>
      <c r="D179" s="24" t="s">
        <v>502</v>
      </c>
      <c r="E179" s="24" t="s">
        <v>68</v>
      </c>
      <c r="F179" s="27" t="s">
        <v>518</v>
      </c>
      <c r="G179" s="37">
        <v>202003</v>
      </c>
      <c r="H179" s="37">
        <v>202212</v>
      </c>
      <c r="I179" s="27">
        <v>22000</v>
      </c>
      <c r="J179" s="58">
        <v>13176</v>
      </c>
      <c r="K179" s="58">
        <v>8824</v>
      </c>
      <c r="L179" s="60"/>
      <c r="M179" s="60"/>
      <c r="N179" s="60"/>
      <c r="O179" s="24" t="s">
        <v>70</v>
      </c>
      <c r="P179" s="24" t="s">
        <v>70</v>
      </c>
      <c r="Q179" s="36"/>
      <c r="R179" s="24" t="s">
        <v>356</v>
      </c>
      <c r="S179" s="24" t="s">
        <v>519</v>
      </c>
      <c r="T179" s="24"/>
    </row>
    <row r="180" spans="1:20" s="1" customFormat="1" ht="31.5" customHeight="1">
      <c r="A180" s="24">
        <v>8</v>
      </c>
      <c r="B180" s="27" t="s">
        <v>520</v>
      </c>
      <c r="C180" s="24" t="s">
        <v>501</v>
      </c>
      <c r="D180" s="24" t="s">
        <v>502</v>
      </c>
      <c r="E180" s="24" t="s">
        <v>68</v>
      </c>
      <c r="F180" s="27" t="s">
        <v>521</v>
      </c>
      <c r="G180" s="37">
        <v>202009</v>
      </c>
      <c r="H180" s="37">
        <v>202209</v>
      </c>
      <c r="I180" s="27">
        <v>22000</v>
      </c>
      <c r="J180" s="58">
        <v>15000</v>
      </c>
      <c r="K180" s="58">
        <v>7000</v>
      </c>
      <c r="L180" s="60"/>
      <c r="M180" s="60"/>
      <c r="N180" s="60"/>
      <c r="O180" s="24" t="s">
        <v>70</v>
      </c>
      <c r="P180" s="24" t="s">
        <v>70</v>
      </c>
      <c r="Q180" s="36"/>
      <c r="R180" s="24" t="s">
        <v>356</v>
      </c>
      <c r="S180" s="24"/>
      <c r="T180" s="24"/>
    </row>
    <row r="181" spans="1:20" s="1" customFormat="1" ht="31.5" customHeight="1">
      <c r="A181" s="24">
        <v>9</v>
      </c>
      <c r="B181" s="27" t="s">
        <v>522</v>
      </c>
      <c r="C181" s="24" t="s">
        <v>501</v>
      </c>
      <c r="D181" s="24" t="s">
        <v>502</v>
      </c>
      <c r="E181" s="24" t="s">
        <v>68</v>
      </c>
      <c r="F181" s="27" t="s">
        <v>523</v>
      </c>
      <c r="G181" s="37">
        <v>202004</v>
      </c>
      <c r="H181" s="37">
        <v>202210</v>
      </c>
      <c r="I181" s="27">
        <v>21000</v>
      </c>
      <c r="J181" s="58">
        <v>19000</v>
      </c>
      <c r="K181" s="58">
        <v>2000</v>
      </c>
      <c r="L181" s="60"/>
      <c r="M181" s="60"/>
      <c r="N181" s="60"/>
      <c r="O181" s="24" t="s">
        <v>70</v>
      </c>
      <c r="P181" s="24" t="s">
        <v>70</v>
      </c>
      <c r="Q181" s="36"/>
      <c r="R181" s="24" t="s">
        <v>356</v>
      </c>
      <c r="S181" s="24" t="s">
        <v>524</v>
      </c>
      <c r="T181" s="24"/>
    </row>
    <row r="182" spans="1:20" s="1" customFormat="1" ht="29.25" customHeight="1">
      <c r="A182" s="22"/>
      <c r="B182" s="23" t="s">
        <v>117</v>
      </c>
      <c r="C182" s="22"/>
      <c r="D182" s="22"/>
      <c r="E182" s="22"/>
      <c r="F182" s="22">
        <f>SUM(A185)</f>
        <v>3</v>
      </c>
      <c r="G182" s="35"/>
      <c r="H182" s="35"/>
      <c r="I182" s="56">
        <f aca="true" t="shared" si="35" ref="I182:N182">SUM(I183:I185)</f>
        <v>88500</v>
      </c>
      <c r="J182" s="56">
        <f t="shared" si="35"/>
        <v>0</v>
      </c>
      <c r="K182" s="56">
        <f t="shared" si="35"/>
        <v>80500</v>
      </c>
      <c r="L182" s="56">
        <f t="shared" si="35"/>
        <v>0</v>
      </c>
      <c r="M182" s="56">
        <f t="shared" si="35"/>
        <v>0</v>
      </c>
      <c r="N182" s="56">
        <f t="shared" si="35"/>
        <v>0</v>
      </c>
      <c r="O182" s="22"/>
      <c r="P182" s="22"/>
      <c r="Q182" s="70"/>
      <c r="R182" s="22"/>
      <c r="S182" s="22"/>
      <c r="T182" s="22"/>
    </row>
    <row r="183" spans="1:20" s="1" customFormat="1" ht="37.5" customHeight="1">
      <c r="A183" s="24">
        <v>1</v>
      </c>
      <c r="B183" s="27" t="s">
        <v>525</v>
      </c>
      <c r="C183" s="24" t="s">
        <v>501</v>
      </c>
      <c r="D183" s="24" t="s">
        <v>502</v>
      </c>
      <c r="E183" s="24" t="s">
        <v>124</v>
      </c>
      <c r="F183" s="27" t="s">
        <v>526</v>
      </c>
      <c r="G183" s="37">
        <v>202203</v>
      </c>
      <c r="H183" s="37">
        <v>202303</v>
      </c>
      <c r="I183" s="27">
        <v>45000</v>
      </c>
      <c r="J183" s="58"/>
      <c r="K183" s="58">
        <v>42000</v>
      </c>
      <c r="L183" s="60"/>
      <c r="M183" s="60"/>
      <c r="N183" s="60"/>
      <c r="O183" s="24"/>
      <c r="P183" s="24"/>
      <c r="Q183" s="36"/>
      <c r="R183" s="24" t="s">
        <v>418</v>
      </c>
      <c r="S183" s="24"/>
      <c r="T183" s="24"/>
    </row>
    <row r="184" spans="1:20" s="1" customFormat="1" ht="41.25" customHeight="1">
      <c r="A184" s="24">
        <v>2</v>
      </c>
      <c r="B184" s="27" t="s">
        <v>527</v>
      </c>
      <c r="C184" s="24" t="s">
        <v>501</v>
      </c>
      <c r="D184" s="24" t="s">
        <v>502</v>
      </c>
      <c r="E184" s="24" t="s">
        <v>124</v>
      </c>
      <c r="F184" s="27" t="s">
        <v>528</v>
      </c>
      <c r="G184" s="37">
        <v>202203</v>
      </c>
      <c r="H184" s="37">
        <v>202303</v>
      </c>
      <c r="I184" s="27">
        <v>27500</v>
      </c>
      <c r="J184" s="58"/>
      <c r="K184" s="58">
        <v>26500</v>
      </c>
      <c r="L184" s="60"/>
      <c r="M184" s="60"/>
      <c r="N184" s="60"/>
      <c r="O184" s="24"/>
      <c r="P184" s="24"/>
      <c r="Q184" s="36"/>
      <c r="R184" s="24" t="s">
        <v>418</v>
      </c>
      <c r="S184" s="24"/>
      <c r="T184" s="24"/>
    </row>
    <row r="185" spans="1:20" s="1" customFormat="1" ht="41.25" customHeight="1">
      <c r="A185" s="24">
        <v>3</v>
      </c>
      <c r="B185" s="27" t="s">
        <v>529</v>
      </c>
      <c r="C185" s="24" t="s">
        <v>501</v>
      </c>
      <c r="D185" s="24" t="s">
        <v>502</v>
      </c>
      <c r="E185" s="24" t="s">
        <v>124</v>
      </c>
      <c r="F185" s="27" t="s">
        <v>530</v>
      </c>
      <c r="G185" s="37">
        <v>202203</v>
      </c>
      <c r="H185" s="37">
        <v>202303</v>
      </c>
      <c r="I185" s="27">
        <v>16000</v>
      </c>
      <c r="J185" s="58"/>
      <c r="K185" s="58">
        <v>12000</v>
      </c>
      <c r="L185" s="60"/>
      <c r="M185" s="60"/>
      <c r="N185" s="60"/>
      <c r="O185" s="24"/>
      <c r="P185" s="24"/>
      <c r="Q185" s="36"/>
      <c r="R185" s="24" t="s">
        <v>418</v>
      </c>
      <c r="S185" s="24"/>
      <c r="T185" s="24"/>
    </row>
    <row r="186" spans="1:20" s="1" customFormat="1" ht="29.25" customHeight="1">
      <c r="A186" s="22"/>
      <c r="B186" s="23" t="s">
        <v>211</v>
      </c>
      <c r="C186" s="22"/>
      <c r="D186" s="22"/>
      <c r="E186" s="22"/>
      <c r="F186" s="22">
        <f>SUM(A191)</f>
        <v>5</v>
      </c>
      <c r="G186" s="35"/>
      <c r="H186" s="35"/>
      <c r="I186" s="56">
        <f aca="true" t="shared" si="36" ref="I186:N186">SUM(I187:I191)</f>
        <v>695000</v>
      </c>
      <c r="J186" s="56">
        <f t="shared" si="36"/>
        <v>0</v>
      </c>
      <c r="K186" s="56">
        <f t="shared" si="36"/>
        <v>0</v>
      </c>
      <c r="L186" s="56">
        <f t="shared" si="36"/>
        <v>0</v>
      </c>
      <c r="M186" s="56">
        <f t="shared" si="36"/>
        <v>0</v>
      </c>
      <c r="N186" s="56">
        <f t="shared" si="36"/>
        <v>0</v>
      </c>
      <c r="O186" s="22"/>
      <c r="P186" s="22"/>
      <c r="Q186" s="70"/>
      <c r="R186" s="22"/>
      <c r="S186" s="22"/>
      <c r="T186" s="22"/>
    </row>
    <row r="187" spans="1:20" s="1" customFormat="1" ht="45" customHeight="1">
      <c r="A187" s="24">
        <v>1</v>
      </c>
      <c r="B187" s="32" t="s">
        <v>531</v>
      </c>
      <c r="C187" s="24" t="s">
        <v>501</v>
      </c>
      <c r="D187" s="24" t="s">
        <v>532</v>
      </c>
      <c r="E187" s="24" t="s">
        <v>213</v>
      </c>
      <c r="F187" s="32" t="s">
        <v>533</v>
      </c>
      <c r="G187" s="48"/>
      <c r="H187" s="48"/>
      <c r="I187" s="32">
        <v>235000</v>
      </c>
      <c r="J187" s="58"/>
      <c r="K187" s="58"/>
      <c r="L187" s="60"/>
      <c r="M187" s="60"/>
      <c r="N187" s="60"/>
      <c r="O187" s="24" t="s">
        <v>70</v>
      </c>
      <c r="P187" s="24" t="s">
        <v>70</v>
      </c>
      <c r="Q187" s="36"/>
      <c r="R187" s="30"/>
      <c r="S187" s="30"/>
      <c r="T187" s="24"/>
    </row>
    <row r="188" spans="1:20" s="1" customFormat="1" ht="70.5" customHeight="1">
      <c r="A188" s="24">
        <v>2</v>
      </c>
      <c r="B188" s="73" t="s">
        <v>534</v>
      </c>
      <c r="C188" s="24" t="s">
        <v>501</v>
      </c>
      <c r="D188" s="24" t="s">
        <v>535</v>
      </c>
      <c r="E188" s="24" t="s">
        <v>213</v>
      </c>
      <c r="F188" s="73" t="s">
        <v>536</v>
      </c>
      <c r="G188" s="43"/>
      <c r="H188" s="43"/>
      <c r="I188" s="88">
        <v>160000</v>
      </c>
      <c r="J188" s="58"/>
      <c r="K188" s="58"/>
      <c r="L188" s="91"/>
      <c r="M188" s="60"/>
      <c r="N188" s="60"/>
      <c r="O188" s="24" t="s">
        <v>76</v>
      </c>
      <c r="P188" s="24" t="s">
        <v>70</v>
      </c>
      <c r="Q188" s="36" t="s">
        <v>417</v>
      </c>
      <c r="R188" s="24" t="s">
        <v>418</v>
      </c>
      <c r="S188" s="24"/>
      <c r="T188" s="24"/>
    </row>
    <row r="189" spans="1:20" s="1" customFormat="1" ht="72" customHeight="1">
      <c r="A189" s="24">
        <v>3</v>
      </c>
      <c r="B189" s="94" t="s">
        <v>537</v>
      </c>
      <c r="C189" s="24" t="s">
        <v>501</v>
      </c>
      <c r="D189" s="24" t="s">
        <v>532</v>
      </c>
      <c r="E189" s="24" t="s">
        <v>213</v>
      </c>
      <c r="F189" s="73" t="s">
        <v>538</v>
      </c>
      <c r="G189" s="43"/>
      <c r="H189" s="43"/>
      <c r="I189" s="88">
        <v>120000</v>
      </c>
      <c r="J189" s="58"/>
      <c r="K189" s="58"/>
      <c r="L189" s="91"/>
      <c r="M189" s="60"/>
      <c r="N189" s="60"/>
      <c r="O189" s="24" t="s">
        <v>76</v>
      </c>
      <c r="P189" s="24" t="s">
        <v>70</v>
      </c>
      <c r="Q189" s="36" t="s">
        <v>417</v>
      </c>
      <c r="R189" s="24" t="s">
        <v>418</v>
      </c>
      <c r="S189" s="24"/>
      <c r="T189" s="24"/>
    </row>
    <row r="190" spans="1:20" s="1" customFormat="1" ht="57" customHeight="1">
      <c r="A190" s="24">
        <v>4</v>
      </c>
      <c r="B190" s="32" t="s">
        <v>539</v>
      </c>
      <c r="C190" s="24" t="s">
        <v>501</v>
      </c>
      <c r="D190" s="24" t="s">
        <v>502</v>
      </c>
      <c r="E190" s="24" t="s">
        <v>213</v>
      </c>
      <c r="F190" s="32" t="s">
        <v>540</v>
      </c>
      <c r="G190" s="48"/>
      <c r="H190" s="48"/>
      <c r="I190" s="32">
        <v>100000</v>
      </c>
      <c r="J190" s="58"/>
      <c r="K190" s="58"/>
      <c r="L190" s="60"/>
      <c r="M190" s="60"/>
      <c r="N190" s="60"/>
      <c r="O190" s="24" t="s">
        <v>70</v>
      </c>
      <c r="P190" s="24" t="s">
        <v>70</v>
      </c>
      <c r="Q190" s="36"/>
      <c r="R190" s="30" t="s">
        <v>356</v>
      </c>
      <c r="S190" s="30"/>
      <c r="T190" s="24"/>
    </row>
    <row r="191" spans="1:20" s="1" customFormat="1" ht="73.5" customHeight="1">
      <c r="A191" s="24">
        <v>5</v>
      </c>
      <c r="B191" s="73" t="s">
        <v>541</v>
      </c>
      <c r="C191" s="24" t="s">
        <v>501</v>
      </c>
      <c r="D191" s="24" t="s">
        <v>535</v>
      </c>
      <c r="E191" s="24" t="s">
        <v>213</v>
      </c>
      <c r="F191" s="73" t="s">
        <v>542</v>
      </c>
      <c r="G191" s="43"/>
      <c r="H191" s="43"/>
      <c r="I191" s="88">
        <v>80000</v>
      </c>
      <c r="J191" s="58"/>
      <c r="K191" s="58"/>
      <c r="L191" s="91"/>
      <c r="M191" s="60"/>
      <c r="N191" s="60"/>
      <c r="O191" s="24" t="s">
        <v>76</v>
      </c>
      <c r="P191" s="24" t="s">
        <v>70</v>
      </c>
      <c r="Q191" s="36" t="s">
        <v>417</v>
      </c>
      <c r="R191" s="24" t="s">
        <v>418</v>
      </c>
      <c r="S191" s="24"/>
      <c r="T191" s="24"/>
    </row>
    <row r="192" spans="1:20" s="1" customFormat="1" ht="29.25" customHeight="1">
      <c r="A192" s="20"/>
      <c r="B192" s="21" t="s">
        <v>543</v>
      </c>
      <c r="C192" s="20"/>
      <c r="D192" s="20"/>
      <c r="E192" s="20"/>
      <c r="F192" s="20">
        <f>SUM(F193,F196)</f>
        <v>4</v>
      </c>
      <c r="G192" s="34"/>
      <c r="H192" s="34"/>
      <c r="I192" s="97">
        <f aca="true" t="shared" si="37" ref="I192:N192">SUM(I193,I196)</f>
        <v>81800</v>
      </c>
      <c r="J192" s="97">
        <f t="shared" si="37"/>
        <v>19200</v>
      </c>
      <c r="K192" s="97">
        <f t="shared" si="37"/>
        <v>31500</v>
      </c>
      <c r="L192" s="97">
        <f t="shared" si="37"/>
        <v>480</v>
      </c>
      <c r="M192" s="97">
        <f t="shared" si="37"/>
        <v>400</v>
      </c>
      <c r="N192" s="97">
        <f t="shared" si="37"/>
        <v>920</v>
      </c>
      <c r="O192" s="20"/>
      <c r="P192" s="20"/>
      <c r="Q192" s="69"/>
      <c r="R192" s="20"/>
      <c r="S192" s="20"/>
      <c r="T192" s="20"/>
    </row>
    <row r="193" spans="1:20" s="1" customFormat="1" ht="29.25" customHeight="1">
      <c r="A193" s="22"/>
      <c r="B193" s="23" t="s">
        <v>64</v>
      </c>
      <c r="C193" s="22"/>
      <c r="D193" s="22"/>
      <c r="E193" s="22"/>
      <c r="F193" s="22">
        <f>SUM(A195)</f>
        <v>2</v>
      </c>
      <c r="G193" s="35"/>
      <c r="H193" s="35"/>
      <c r="I193" s="56">
        <f aca="true" t="shared" si="38" ref="I193:N193">SUM(I194:I195)</f>
        <v>28000</v>
      </c>
      <c r="J193" s="56">
        <f t="shared" si="38"/>
        <v>18840</v>
      </c>
      <c r="K193" s="56">
        <f t="shared" si="38"/>
        <v>4500</v>
      </c>
      <c r="L193" s="56">
        <f t="shared" si="38"/>
        <v>450</v>
      </c>
      <c r="M193" s="56">
        <f t="shared" si="38"/>
        <v>380</v>
      </c>
      <c r="N193" s="56">
        <f t="shared" si="38"/>
        <v>870</v>
      </c>
      <c r="O193" s="22"/>
      <c r="P193" s="22"/>
      <c r="Q193" s="70"/>
      <c r="R193" s="22"/>
      <c r="S193" s="22"/>
      <c r="T193" s="22"/>
    </row>
    <row r="194" spans="1:20" s="1" customFormat="1" ht="119.25" customHeight="1">
      <c r="A194" s="24">
        <v>1</v>
      </c>
      <c r="B194" s="26" t="s">
        <v>544</v>
      </c>
      <c r="C194" s="24" t="s">
        <v>545</v>
      </c>
      <c r="D194" s="24" t="s">
        <v>546</v>
      </c>
      <c r="E194" s="24" t="s">
        <v>68</v>
      </c>
      <c r="F194" s="36" t="s">
        <v>547</v>
      </c>
      <c r="G194" s="40">
        <v>201904</v>
      </c>
      <c r="H194" s="43">
        <v>202310</v>
      </c>
      <c r="I194" s="61">
        <v>18000</v>
      </c>
      <c r="J194" s="59">
        <v>12280</v>
      </c>
      <c r="K194" s="59">
        <v>3000</v>
      </c>
      <c r="L194" s="60">
        <v>100</v>
      </c>
      <c r="M194" s="60">
        <v>80</v>
      </c>
      <c r="N194" s="60">
        <v>320</v>
      </c>
      <c r="O194" s="24" t="s">
        <v>70</v>
      </c>
      <c r="P194" s="24" t="s">
        <v>70</v>
      </c>
      <c r="Q194" s="36" t="s">
        <v>548</v>
      </c>
      <c r="R194" s="24" t="s">
        <v>72</v>
      </c>
      <c r="S194" s="24"/>
      <c r="T194" s="24"/>
    </row>
    <row r="195" spans="1:20" s="1" customFormat="1" ht="41.25" customHeight="1">
      <c r="A195" s="24">
        <v>2</v>
      </c>
      <c r="B195" s="98" t="s">
        <v>549</v>
      </c>
      <c r="C195" s="24" t="s">
        <v>545</v>
      </c>
      <c r="D195" s="24" t="s">
        <v>546</v>
      </c>
      <c r="E195" s="24" t="s">
        <v>68</v>
      </c>
      <c r="F195" s="42" t="s">
        <v>550</v>
      </c>
      <c r="G195" s="37">
        <v>202103</v>
      </c>
      <c r="H195" s="38">
        <v>202204</v>
      </c>
      <c r="I195" s="57">
        <v>10000</v>
      </c>
      <c r="J195" s="59">
        <v>6560</v>
      </c>
      <c r="K195" s="59">
        <v>1500</v>
      </c>
      <c r="L195" s="60">
        <v>350</v>
      </c>
      <c r="M195" s="60">
        <v>300</v>
      </c>
      <c r="N195" s="60">
        <v>550</v>
      </c>
      <c r="O195" s="24" t="s">
        <v>70</v>
      </c>
      <c r="P195" s="24" t="s">
        <v>70</v>
      </c>
      <c r="Q195" s="36" t="s">
        <v>551</v>
      </c>
      <c r="R195" s="24" t="s">
        <v>72</v>
      </c>
      <c r="S195" s="24"/>
      <c r="T195" s="24"/>
    </row>
    <row r="196" spans="1:20" s="1" customFormat="1" ht="29.25" customHeight="1">
      <c r="A196" s="22"/>
      <c r="B196" s="23" t="s">
        <v>117</v>
      </c>
      <c r="C196" s="22"/>
      <c r="D196" s="22"/>
      <c r="E196" s="22"/>
      <c r="F196" s="22">
        <f>SUM(A198)</f>
        <v>2</v>
      </c>
      <c r="G196" s="35"/>
      <c r="H196" s="35"/>
      <c r="I196" s="101">
        <f aca="true" t="shared" si="39" ref="I196:N196">SUM(I197:I198)</f>
        <v>53800</v>
      </c>
      <c r="J196" s="101">
        <f t="shared" si="39"/>
        <v>360</v>
      </c>
      <c r="K196" s="101">
        <f t="shared" si="39"/>
        <v>27000</v>
      </c>
      <c r="L196" s="101">
        <f t="shared" si="39"/>
        <v>30</v>
      </c>
      <c r="M196" s="101">
        <f t="shared" si="39"/>
        <v>20</v>
      </c>
      <c r="N196" s="101">
        <f t="shared" si="39"/>
        <v>50</v>
      </c>
      <c r="O196" s="22"/>
      <c r="P196" s="22"/>
      <c r="Q196" s="70"/>
      <c r="R196" s="22"/>
      <c r="S196" s="22"/>
      <c r="T196" s="22"/>
    </row>
    <row r="197" spans="1:20" s="1" customFormat="1" ht="71.25" customHeight="1">
      <c r="A197" s="24">
        <v>1</v>
      </c>
      <c r="B197" s="27" t="s">
        <v>552</v>
      </c>
      <c r="C197" s="24" t="s">
        <v>545</v>
      </c>
      <c r="D197" s="24" t="s">
        <v>546</v>
      </c>
      <c r="E197" s="24" t="s">
        <v>124</v>
      </c>
      <c r="F197" s="42" t="s">
        <v>553</v>
      </c>
      <c r="G197" s="45">
        <v>202207</v>
      </c>
      <c r="H197" s="45">
        <v>202312</v>
      </c>
      <c r="I197" s="57">
        <v>30000</v>
      </c>
      <c r="J197" s="59">
        <v>360</v>
      </c>
      <c r="K197" s="59">
        <v>15000</v>
      </c>
      <c r="L197" s="60">
        <v>30</v>
      </c>
      <c r="M197" s="60">
        <v>20</v>
      </c>
      <c r="N197" s="60">
        <v>50</v>
      </c>
      <c r="O197" s="24" t="s">
        <v>70</v>
      </c>
      <c r="P197" s="24" t="s">
        <v>70</v>
      </c>
      <c r="Q197" s="36" t="s">
        <v>554</v>
      </c>
      <c r="R197" s="24" t="s">
        <v>72</v>
      </c>
      <c r="S197" s="24"/>
      <c r="T197" s="24"/>
    </row>
    <row r="198" spans="1:20" s="1" customFormat="1" ht="72" customHeight="1">
      <c r="A198" s="24">
        <v>2</v>
      </c>
      <c r="B198" s="32" t="s">
        <v>555</v>
      </c>
      <c r="C198" s="24" t="s">
        <v>545</v>
      </c>
      <c r="D198" s="24" t="s">
        <v>546</v>
      </c>
      <c r="E198" s="24" t="s">
        <v>124</v>
      </c>
      <c r="F198" s="32" t="s">
        <v>556</v>
      </c>
      <c r="G198" s="48">
        <v>202203</v>
      </c>
      <c r="H198" s="48">
        <v>202312</v>
      </c>
      <c r="I198" s="32">
        <v>23800</v>
      </c>
      <c r="J198" s="58"/>
      <c r="K198" s="58">
        <v>12000</v>
      </c>
      <c r="L198" s="60"/>
      <c r="M198" s="60"/>
      <c r="N198" s="60"/>
      <c r="O198" s="24" t="s">
        <v>70</v>
      </c>
      <c r="P198" s="24" t="s">
        <v>76</v>
      </c>
      <c r="Q198" s="36" t="s">
        <v>557</v>
      </c>
      <c r="R198" s="30" t="s">
        <v>72</v>
      </c>
      <c r="S198" s="30"/>
      <c r="T198" s="24"/>
    </row>
    <row r="199" spans="1:20" s="1" customFormat="1" ht="29.25" customHeight="1">
      <c r="A199" s="20"/>
      <c r="B199" s="21" t="s">
        <v>558</v>
      </c>
      <c r="C199" s="20"/>
      <c r="D199" s="20"/>
      <c r="E199" s="20"/>
      <c r="F199" s="20">
        <f>SUM(F200,F202,F204)</f>
        <v>4</v>
      </c>
      <c r="G199" s="34"/>
      <c r="H199" s="34"/>
      <c r="I199" s="55">
        <f aca="true" t="shared" si="40" ref="I199:N199">SUM(I200,I202,I204)</f>
        <v>167734</v>
      </c>
      <c r="J199" s="55">
        <f t="shared" si="40"/>
        <v>19000</v>
      </c>
      <c r="K199" s="55">
        <f t="shared" si="40"/>
        <v>10000</v>
      </c>
      <c r="L199" s="55">
        <f t="shared" si="40"/>
        <v>0</v>
      </c>
      <c r="M199" s="55">
        <f t="shared" si="40"/>
        <v>0</v>
      </c>
      <c r="N199" s="55">
        <f t="shared" si="40"/>
        <v>0</v>
      </c>
      <c r="O199" s="20"/>
      <c r="P199" s="20"/>
      <c r="Q199" s="69"/>
      <c r="R199" s="20"/>
      <c r="S199" s="20"/>
      <c r="T199" s="20"/>
    </row>
    <row r="200" spans="1:20" s="1" customFormat="1" ht="29.25" customHeight="1">
      <c r="A200" s="22"/>
      <c r="B200" s="23" t="s">
        <v>64</v>
      </c>
      <c r="C200" s="22"/>
      <c r="D200" s="22"/>
      <c r="E200" s="22"/>
      <c r="F200" s="22">
        <f>SUM(A201)</f>
        <v>1</v>
      </c>
      <c r="G200" s="35"/>
      <c r="H200" s="35"/>
      <c r="I200" s="56">
        <f aca="true" t="shared" si="41" ref="I200:N200">SUM(I201:I201)</f>
        <v>53734</v>
      </c>
      <c r="J200" s="56">
        <f t="shared" si="41"/>
        <v>19000</v>
      </c>
      <c r="K200" s="96">
        <f t="shared" si="41"/>
        <v>10000</v>
      </c>
      <c r="L200" s="56">
        <f t="shared" si="41"/>
        <v>0</v>
      </c>
      <c r="M200" s="56">
        <f t="shared" si="41"/>
        <v>0</v>
      </c>
      <c r="N200" s="56">
        <f t="shared" si="41"/>
        <v>0</v>
      </c>
      <c r="O200" s="22"/>
      <c r="P200" s="22"/>
      <c r="Q200" s="70"/>
      <c r="R200" s="22"/>
      <c r="S200" s="22"/>
      <c r="T200" s="22"/>
    </row>
    <row r="201" spans="1:20" s="1" customFormat="1" ht="144.75" customHeight="1">
      <c r="A201" s="24">
        <v>1</v>
      </c>
      <c r="B201" s="27" t="s">
        <v>559</v>
      </c>
      <c r="C201" s="24" t="s">
        <v>560</v>
      </c>
      <c r="D201" s="24" t="s">
        <v>560</v>
      </c>
      <c r="E201" s="24" t="s">
        <v>68</v>
      </c>
      <c r="F201" s="27" t="s">
        <v>561</v>
      </c>
      <c r="G201" s="27">
        <v>202004</v>
      </c>
      <c r="H201" s="27">
        <v>202312</v>
      </c>
      <c r="I201" s="27">
        <v>53734</v>
      </c>
      <c r="J201" s="58">
        <v>19000</v>
      </c>
      <c r="K201" s="58">
        <v>10000</v>
      </c>
      <c r="L201" s="60"/>
      <c r="M201" s="60"/>
      <c r="N201" s="60"/>
      <c r="O201" s="24" t="s">
        <v>70</v>
      </c>
      <c r="P201" s="24" t="s">
        <v>70</v>
      </c>
      <c r="Q201" s="36" t="s">
        <v>562</v>
      </c>
      <c r="R201" s="37" t="s">
        <v>563</v>
      </c>
      <c r="S201" s="37"/>
      <c r="T201" s="24"/>
    </row>
    <row r="202" spans="1:20" s="1" customFormat="1" ht="29.25" customHeight="1">
      <c r="A202" s="22"/>
      <c r="B202" s="23" t="s">
        <v>183</v>
      </c>
      <c r="C202" s="22"/>
      <c r="D202" s="22"/>
      <c r="E202" s="22"/>
      <c r="F202" s="22">
        <f>SUM(A203)</f>
        <v>1</v>
      </c>
      <c r="G202" s="35"/>
      <c r="H202" s="35"/>
      <c r="I202" s="56">
        <f aca="true" t="shared" si="42" ref="I202:N202">SUM(I203:I203)</f>
        <v>25000</v>
      </c>
      <c r="J202" s="56">
        <f t="shared" si="42"/>
        <v>0</v>
      </c>
      <c r="K202" s="96">
        <f t="shared" si="42"/>
        <v>0</v>
      </c>
      <c r="L202" s="56">
        <f t="shared" si="42"/>
        <v>0</v>
      </c>
      <c r="M202" s="56">
        <f t="shared" si="42"/>
        <v>0</v>
      </c>
      <c r="N202" s="56">
        <f t="shared" si="42"/>
        <v>0</v>
      </c>
      <c r="O202" s="22"/>
      <c r="P202" s="22"/>
      <c r="Q202" s="70"/>
      <c r="R202" s="22"/>
      <c r="S202" s="22"/>
      <c r="T202" s="22"/>
    </row>
    <row r="203" spans="1:20" s="1" customFormat="1" ht="60.75" customHeight="1">
      <c r="A203" s="24">
        <v>1</v>
      </c>
      <c r="B203" s="26" t="s">
        <v>564</v>
      </c>
      <c r="C203" s="24" t="s">
        <v>560</v>
      </c>
      <c r="D203" s="24" t="s">
        <v>560</v>
      </c>
      <c r="E203" s="24" t="s">
        <v>185</v>
      </c>
      <c r="F203" s="39" t="s">
        <v>565</v>
      </c>
      <c r="G203" s="40"/>
      <c r="H203" s="40"/>
      <c r="I203" s="61">
        <v>25000</v>
      </c>
      <c r="J203" s="58"/>
      <c r="K203" s="58"/>
      <c r="L203" s="60"/>
      <c r="M203" s="60"/>
      <c r="N203" s="60"/>
      <c r="O203" s="24" t="s">
        <v>70</v>
      </c>
      <c r="P203" s="24" t="s">
        <v>70</v>
      </c>
      <c r="Q203" s="36" t="s">
        <v>97</v>
      </c>
      <c r="R203" s="24" t="s">
        <v>72</v>
      </c>
      <c r="S203" s="24"/>
      <c r="T203" s="24"/>
    </row>
    <row r="204" spans="1:20" s="1" customFormat="1" ht="29.25" customHeight="1">
      <c r="A204" s="22"/>
      <c r="B204" s="23" t="s">
        <v>211</v>
      </c>
      <c r="C204" s="22"/>
      <c r="D204" s="22"/>
      <c r="E204" s="22"/>
      <c r="F204" s="22">
        <f>SUM(A206)</f>
        <v>2</v>
      </c>
      <c r="G204" s="35"/>
      <c r="H204" s="35"/>
      <c r="I204" s="56">
        <f aca="true" t="shared" si="43" ref="I204:N204">SUM(I205:I206)</f>
        <v>89000</v>
      </c>
      <c r="J204" s="56">
        <f t="shared" si="43"/>
        <v>0</v>
      </c>
      <c r="K204" s="96">
        <f t="shared" si="43"/>
        <v>0</v>
      </c>
      <c r="L204" s="56">
        <f t="shared" si="43"/>
        <v>0</v>
      </c>
      <c r="M204" s="56">
        <f t="shared" si="43"/>
        <v>0</v>
      </c>
      <c r="N204" s="56">
        <f t="shared" si="43"/>
        <v>0</v>
      </c>
      <c r="O204" s="22"/>
      <c r="P204" s="22"/>
      <c r="Q204" s="70"/>
      <c r="R204" s="22"/>
      <c r="S204" s="22"/>
      <c r="T204" s="22"/>
    </row>
    <row r="205" spans="1:20" s="1" customFormat="1" ht="119.25" customHeight="1">
      <c r="A205" s="24">
        <v>2</v>
      </c>
      <c r="B205" s="42" t="s">
        <v>566</v>
      </c>
      <c r="C205" s="24" t="s">
        <v>560</v>
      </c>
      <c r="D205" s="24" t="s">
        <v>560</v>
      </c>
      <c r="E205" s="24" t="s">
        <v>213</v>
      </c>
      <c r="F205" s="42" t="s">
        <v>567</v>
      </c>
      <c r="G205" s="48"/>
      <c r="H205" s="48"/>
      <c r="I205" s="65">
        <v>48000</v>
      </c>
      <c r="J205" s="58"/>
      <c r="K205" s="58"/>
      <c r="L205" s="60"/>
      <c r="M205" s="60"/>
      <c r="N205" s="60"/>
      <c r="O205" s="24" t="s">
        <v>76</v>
      </c>
      <c r="P205" s="24" t="s">
        <v>70</v>
      </c>
      <c r="Q205" s="42" t="s">
        <v>568</v>
      </c>
      <c r="R205" s="24" t="s">
        <v>72</v>
      </c>
      <c r="S205" s="24"/>
      <c r="T205" s="24"/>
    </row>
    <row r="206" spans="1:20" s="1" customFormat="1" ht="117" customHeight="1">
      <c r="A206" s="24">
        <v>2</v>
      </c>
      <c r="B206" s="42" t="s">
        <v>569</v>
      </c>
      <c r="C206" s="24" t="s">
        <v>560</v>
      </c>
      <c r="D206" s="24" t="s">
        <v>560</v>
      </c>
      <c r="E206" s="24" t="s">
        <v>213</v>
      </c>
      <c r="F206" s="42" t="s">
        <v>570</v>
      </c>
      <c r="G206" s="48"/>
      <c r="H206" s="48"/>
      <c r="I206" s="65">
        <v>41000</v>
      </c>
      <c r="J206" s="58"/>
      <c r="K206" s="58"/>
      <c r="L206" s="60"/>
      <c r="M206" s="60"/>
      <c r="N206" s="60"/>
      <c r="O206" s="24" t="s">
        <v>76</v>
      </c>
      <c r="P206" s="24"/>
      <c r="Q206" s="42" t="s">
        <v>568</v>
      </c>
      <c r="R206" s="24" t="s">
        <v>72</v>
      </c>
      <c r="S206" s="24"/>
      <c r="T206" s="24"/>
    </row>
    <row r="207" spans="1:20" ht="78" customHeight="1">
      <c r="A207" s="99" t="s">
        <v>571</v>
      </c>
      <c r="B207" s="100"/>
      <c r="C207" s="100"/>
      <c r="D207" s="100"/>
      <c r="E207" s="100"/>
      <c r="F207" s="100"/>
      <c r="G207" s="100"/>
      <c r="H207" s="100"/>
      <c r="I207" s="100"/>
      <c r="J207" s="100"/>
      <c r="K207" s="100"/>
      <c r="L207" s="100"/>
      <c r="M207" s="100"/>
      <c r="N207" s="100"/>
      <c r="O207" s="100"/>
      <c r="P207" s="100"/>
      <c r="Q207" s="100"/>
      <c r="R207" s="100"/>
      <c r="S207" s="100"/>
      <c r="T207" s="100"/>
    </row>
  </sheetData>
  <sheetProtection/>
  <autoFilter ref="A6:T207"/>
  <mergeCells count="27">
    <mergeCell ref="A1:T1"/>
    <mergeCell ref="B2:T2"/>
    <mergeCell ref="R3:T3"/>
    <mergeCell ref="B4:I4"/>
    <mergeCell ref="L4:N4"/>
    <mergeCell ref="O4:T4"/>
    <mergeCell ref="A207:T207"/>
    <mergeCell ref="A4:A6"/>
    <mergeCell ref="B5:B6"/>
    <mergeCell ref="C5:C6"/>
    <mergeCell ref="D5:D6"/>
    <mergeCell ref="E5:E6"/>
    <mergeCell ref="F5:F6"/>
    <mergeCell ref="G5:G6"/>
    <mergeCell ref="H5:H6"/>
    <mergeCell ref="I5:I6"/>
    <mergeCell ref="J4:J6"/>
    <mergeCell ref="K4:K6"/>
    <mergeCell ref="L5:L6"/>
    <mergeCell ref="M5:M6"/>
    <mergeCell ref="N5:N6"/>
    <mergeCell ref="O5:O6"/>
    <mergeCell ref="P5:P6"/>
    <mergeCell ref="Q5:Q6"/>
    <mergeCell ref="R5:R6"/>
    <mergeCell ref="S5:S6"/>
    <mergeCell ref="T5:T6"/>
  </mergeCells>
  <conditionalFormatting sqref="B101:B103">
    <cfRule type="expression" priority="3" dxfId="0" stopIfTrue="1">
      <formula>AND(COUNTIF(#REF!,B101)+COUNTIF(#REF!,B101)+COUNTIF($B$18:$B$21,B101)&gt;1,NOT(ISBLANK(B101)))</formula>
    </cfRule>
    <cfRule type="expression" priority="4" dxfId="0" stopIfTrue="1">
      <formula>AND(COUNTIF(#REF!,B101)+COUNTIF(#REF!,B101)+COUNTIF($B$18:$B$21,B101)&gt;1,NOT(ISBLANK(B101)))</formula>
    </cfRule>
  </conditionalFormatting>
  <conditionalFormatting sqref="F101:F103">
    <cfRule type="expression" priority="1" dxfId="0" stopIfTrue="1">
      <formula>AND(COUNTIF(#REF!,F101)+COUNTIF(#REF!,F101)+COUNTIF($F$18:$F$21,F101)&gt;1,NOT(ISBLANK(F101)))</formula>
    </cfRule>
    <cfRule type="expression" priority="2" dxfId="0" stopIfTrue="1">
      <formula>AND(COUNTIF(#REF!,F101)+COUNTIF(#REF!,F101)+COUNTIF($F$18:$F$21,F101)&gt;1,NOT(ISBLANK(F101)))</formula>
    </cfRule>
  </conditionalFormatting>
  <dataValidations count="2">
    <dataValidation allowBlank="1" showInputMessage="1" sqref="G88:G90"/>
    <dataValidation type="list" allowBlank="1" showInputMessage="1" showErrorMessage="1" sqref="E88:E90">
      <formula1>"续建,新开,前期,谋划"</formula1>
    </dataValidation>
  </dataValidations>
  <printOptions horizontalCentered="1"/>
  <pageMargins left="0.39305555555555555" right="0.39305555555555555" top="0.5902777777777778" bottom="0.5902777777777778" header="0.3145833333333333" footer="0.3145833333333333"/>
  <pageSetup horizontalDpi="600" verticalDpi="600" orientation="landscape" paperSize="9" scale="80"/>
  <headerFooter scaleWithDoc="0" alignWithMargins="0">
    <oddFooter>&amp;C第 &amp;P 页</oddFooter>
  </headerFooter>
  <ignoredErrors>
    <ignoredError sqref="K204 K9 K193 K200 K164 K20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2022-01-17T22:29:06Z</cp:lastPrinted>
  <dcterms:created xsi:type="dcterms:W3CDTF">1996-12-17T17:32:42Z</dcterms:created>
  <dcterms:modified xsi:type="dcterms:W3CDTF">2022-01-20T15:24:45Z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7BCF4BD9793048BE8D9CAB7D4329378E</vt:lpwstr>
  </property>
  <property fmtid="{D5CDD505-2E9C-101B-9397-08002B2CF9AE}" pid="3" name="KSOProductBuildV">
    <vt:lpwstr>2052-11.8.2.10458</vt:lpwstr>
  </property>
  <property fmtid="{D5CDD505-2E9C-101B-9397-08002B2CF9AE}" pid="4" name="퀀_generated_2.-2147483648">
    <vt:i4>2052</vt:i4>
  </property>
</Properties>
</file>